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Leave log" state="visible" r:id="rId4"/>
    <sheet sheetId="2" name="Balances" state="visible" r:id="rId5"/>
    <sheet sheetId="3" name="Calendar" state="visible" r:id="rId6"/>
    <sheet sheetId="4" name="Holidays" state="visible" r:id="rId7"/>
    <sheet sheetId="5" name="Settings" state="visible" r:id="rId8"/>
    <sheet sheetId="6" name="Lists" state="visible" r:id="rId9"/>
  </sheets>
  <calcPr calcId="171027" fullCalcOnLoad="1"/>
</workbook>
</file>

<file path=xl/sharedStrings.xml><?xml version="1.0" encoding="utf-8"?>
<sst xmlns="http://schemas.openxmlformats.org/spreadsheetml/2006/main" count="85" uniqueCount="55">
  <si>
    <t>Employee</t>
  </si>
  <si>
    <t>Department</t>
  </si>
  <si>
    <t>Leave type</t>
  </si>
  <si>
    <t>Start date</t>
  </si>
  <si>
    <t>End date</t>
  </si>
  <si>
    <t>Half day?</t>
  </si>
  <si>
    <t>Working days</t>
  </si>
  <si>
    <t>Status</t>
  </si>
  <si>
    <t>Notes</t>
  </si>
  <si>
    <t>Greta Vogel</t>
  </si>
  <si>
    <t>Operations</t>
  </si>
  <si>
    <t>Annual leave</t>
  </si>
  <si>
    <t>No</t>
  </si>
  <si>
    <t>Approved</t>
  </si>
  <si>
    <t>Summer holiday</t>
  </si>
  <si>
    <t>Tom Becker</t>
  </si>
  <si>
    <t>Engineering</t>
  </si>
  <si>
    <t>Sick leave</t>
  </si>
  <si>
    <t/>
  </si>
  <si>
    <t>Sara Lind</t>
  </si>
  <si>
    <t>Pending</t>
  </si>
  <si>
    <t>Awaiting cover</t>
  </si>
  <si>
    <t>Yes</t>
  </si>
  <si>
    <t>Afternoon off</t>
  </si>
  <si>
    <t>Annual leave allowance</t>
  </si>
  <si>
    <t>Carried over</t>
  </si>
  <si>
    <t>Taken</t>
  </si>
  <si>
    <t>Remaining</t>
  </si>
  <si>
    <t>Sick days</t>
  </si>
  <si>
    <t>Month</t>
  </si>
  <si>
    <t>Change B1 to the first of any month. X = approved leave.</t>
  </si>
  <si>
    <t>Date</t>
  </si>
  <si>
    <t>Holiday</t>
  </si>
  <si>
    <t>England and Wales bank holidays from GOV.UK. Scotland and Northern Ireland differ: replace the list with yours.</t>
  </si>
  <si>
    <t>New Year's Day</t>
  </si>
  <si>
    <t>Good Friday</t>
  </si>
  <si>
    <t>Easter Monday</t>
  </si>
  <si>
    <t>Early May bank holiday</t>
  </si>
  <si>
    <t>Spring bank holiday</t>
  </si>
  <si>
    <t>Summer bank holiday</t>
  </si>
  <si>
    <t>Christmas Day</t>
  </si>
  <si>
    <t>Boxing Day (substitute day)</t>
  </si>
  <si>
    <t>Christmas Day (substitute day)</t>
  </si>
  <si>
    <t>Setting</t>
  </si>
  <si>
    <t>Value</t>
  </si>
  <si>
    <t>What it does</t>
  </si>
  <si>
    <t>Leave year starts</t>
  </si>
  <si>
    <t>Balances count leave starting in the 12 months from this date. Change it to your leave year, e.g. 1 April.</t>
  </si>
  <si>
    <t>Weekend days</t>
  </si>
  <si>
    <t>0000011</t>
  </si>
  <si>
    <t>Seven digits, Monday first: 1 = not a working day. 0000011 is Saturday and Sunday off; 0000110 is Friday and Saturday.</t>
  </si>
  <si>
    <t>Leave types</t>
  </si>
  <si>
    <t>Unpaid leave</t>
  </si>
  <si>
    <t>Declined</t>
  </si>
  <si>
    <t>Other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</si>
</sst>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 mmm yyyy"/>
    <numFmt numFmtId="165" formatCode="mmmm yyyy"/>
    <numFmt numFmtId="166" formatCode="d"/>
  </numFmts>
  <fonts count="2" x14ac:knownFonts="1">
    <font>
      <color theme="1"/>
      <family val="2"/>
      <scheme val="minor"/>
      <sz val="11"/>
      <name val="Calibri"/>
    </font>
    <font>
      <b/>
    </font>
  </fonts>
  <fills count="3">
    <fill>
      <patternFill patternType="none"/>
    </fill>
    <fill>
      <patternFill patternType="gray125"/>
    </fill>
    <fill>
      <patternFill patternType="solid">
        <fgColor rgb="FFE8E8E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0" xfId="0" applyFont="1" applyFill="1"/>
    <xf numFmtId="164" fontId="0" fillId="0" borderId="0" xfId="0" applyNumberFormat="1"/>
    <xf numFmtId="0" fontId="1" fillId="0" borderId="0" xfId="0" applyFont="1"/>
    <xf numFmtId="165" fontId="0" fillId="0" borderId="0" xfId="0" applyNumberFormat="1"/>
    <xf numFmtId="166" fontId="0" fillId="0" borderId="0" xfId="0" applyNumberFormat="1"/>
    <xf numFmtId="164" fontId="1" fillId="0" borderId="0" xfId="0" applyNumberFormat="1" applyFont="1"/>
    <xf numFmtId="49" fontId="0" fillId="0" borderId="0" xfId="0" applyNumberFormat="1"/>
  </cellXfs>
  <cellStyles count="1">
    <cellStyle name="Normal" xfId="0" builtinId="0"/>
  </cellStyles>
  <dxfs count="2">
    <dxf>
      <fill>
        <patternFill patternType="solid">
          <bgColor rgb="FFB7E1CD"/>
        </patternFill>
      </fill>
    </dxf>
    <dxf>
      <fill>
        <patternFill patternType="solid">
          <bgColor rgb="FFEEEEE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300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20" customWidth="1"/>
    <col min="2" max="3" width="16" customWidth="1"/>
    <col min="4" max="5" width="14" customWidth="1"/>
    <col min="6" max="6" width="10" customWidth="1"/>
    <col min="7" max="7" width="14" customWidth="1"/>
    <col min="8" max="8" width="12" customWidth="1"/>
    <col min="9" max="9" width="36" customWidth="1"/>
  </cols>
  <sheetData>
    <row r="1" spans="1:9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 x14ac:dyDescent="0.25">
      <c r="A2" t="s">
        <v>9</v>
      </c>
      <c r="B2" t="s">
        <v>10</v>
      </c>
      <c r="C2" t="s">
        <v>11</v>
      </c>
      <c r="D2" s="2">
        <v>46209</v>
      </c>
      <c r="E2" s="2">
        <v>46213</v>
      </c>
      <c r="F2" t="s">
        <v>12</v>
      </c>
      <c r="G2">
        <f>IF(OR(D2="",E2=""),"",_xlfn.NETWORKDAYS.INTL(D2,E2,Settings!$B$3,Holidays!$A$2:$A$200)-IF(F2="Yes",0.5,0))</f>
      </c>
      <c r="H2" t="s">
        <v>13</v>
      </c>
      <c r="I2" t="s">
        <v>14</v>
      </c>
    </row>
    <row r="3" spans="1:9" x14ac:dyDescent="0.25">
      <c r="A3" t="s">
        <v>15</v>
      </c>
      <c r="B3" t="s">
        <v>16</v>
      </c>
      <c r="C3" t="s">
        <v>17</v>
      </c>
      <c r="D3" s="2">
        <v>46217</v>
      </c>
      <c r="E3" s="2">
        <v>46217</v>
      </c>
      <c r="F3" t="s">
        <v>12</v>
      </c>
      <c r="G3">
        <f>IF(OR(D3="",E3=""),"",_xlfn.NETWORKDAYS.INTL(D3,E3,Settings!$B$3,Holidays!$A$2:$A$200)-IF(F3="Yes",0.5,0))</f>
      </c>
      <c r="H3" t="s">
        <v>13</v>
      </c>
      <c r="I3" t="s">
        <v>18</v>
      </c>
    </row>
    <row r="4" spans="1:9" x14ac:dyDescent="0.25">
      <c r="A4" t="s">
        <v>19</v>
      </c>
      <c r="B4" t="s">
        <v>16</v>
      </c>
      <c r="C4" t="s">
        <v>11</v>
      </c>
      <c r="D4" s="2">
        <v>46237</v>
      </c>
      <c r="E4" s="2">
        <v>46248</v>
      </c>
      <c r="F4" t="s">
        <v>12</v>
      </c>
      <c r="G4">
        <f>IF(OR(D4="",E4=""),"",_xlfn.NETWORKDAYS.INTL(D4,E4,Settings!$B$3,Holidays!$A$2:$A$200)-IF(F4="Yes",0.5,0))</f>
      </c>
      <c r="H4" t="s">
        <v>20</v>
      </c>
      <c r="I4" t="s">
        <v>21</v>
      </c>
    </row>
    <row r="5" spans="1:9" x14ac:dyDescent="0.25">
      <c r="A5" t="s">
        <v>9</v>
      </c>
      <c r="B5" t="s">
        <v>10</v>
      </c>
      <c r="C5" t="s">
        <v>11</v>
      </c>
      <c r="D5" s="2">
        <v>46227</v>
      </c>
      <c r="E5" s="2">
        <v>46227</v>
      </c>
      <c r="F5" t="s">
        <v>22</v>
      </c>
      <c r="G5">
        <f>IF(OR(D5="",E5=""),"",_xlfn.NETWORKDAYS.INTL(D5,E5,Settings!$B$3,Holidays!$A$2:$A$200)-IF(F5="Yes",0.5,0))</f>
      </c>
      <c r="H5" t="s">
        <v>13</v>
      </c>
      <c r="I5" t="s">
        <v>23</v>
      </c>
    </row>
    <row r="6" spans="3:8" x14ac:dyDescent="0.25">
      <c r="D6" s="2"/>
      <c r="E6" s="2"/>
      <c r="G6">
        <f>IF(OR(D6="",E6=""),"",_xlfn.NETWORKDAYS.INTL(D6,E6,Settings!$B$3,Holidays!$A$2:$A$200)-IF(F6="Yes",0.5,0))</f>
      </c>
    </row>
    <row r="7" spans="3:8" x14ac:dyDescent="0.25">
      <c r="D7" s="2"/>
      <c r="E7" s="2"/>
      <c r="G7">
        <f>IF(OR(D7="",E7=""),"",_xlfn.NETWORKDAYS.INTL(D7,E7,Settings!$B$3,Holidays!$A$2:$A$200)-IF(F7="Yes",0.5,0))</f>
      </c>
    </row>
    <row r="8" spans="3:8" x14ac:dyDescent="0.25">
      <c r="D8" s="2"/>
      <c r="E8" s="2"/>
      <c r="G8">
        <f>IF(OR(D8="",E8=""),"",_xlfn.NETWORKDAYS.INTL(D8,E8,Settings!$B$3,Holidays!$A$2:$A$200)-IF(F8="Yes",0.5,0))</f>
      </c>
    </row>
    <row r="9" spans="3:8" x14ac:dyDescent="0.25">
      <c r="D9" s="2"/>
      <c r="E9" s="2"/>
      <c r="G9">
        <f>IF(OR(D9="",E9=""),"",_xlfn.NETWORKDAYS.INTL(D9,E9,Settings!$B$3,Holidays!$A$2:$A$200)-IF(F9="Yes",0.5,0))</f>
      </c>
    </row>
    <row r="10" spans="3:8" x14ac:dyDescent="0.25">
      <c r="D10" s="2"/>
      <c r="E10" s="2"/>
      <c r="G10">
        <f>IF(OR(D10="",E10=""),"",_xlfn.NETWORKDAYS.INTL(D10,E10,Settings!$B$3,Holidays!$A$2:$A$200)-IF(F10="Yes",0.5,0))</f>
      </c>
    </row>
    <row r="11" spans="3:8" x14ac:dyDescent="0.25">
      <c r="D11" s="2"/>
      <c r="E11" s="2"/>
      <c r="G11">
        <f>IF(OR(D11="",E11=""),"",_xlfn.NETWORKDAYS.INTL(D11,E11,Settings!$B$3,Holidays!$A$2:$A$200)-IF(F11="Yes",0.5,0))</f>
      </c>
    </row>
    <row r="12" spans="3:8" x14ac:dyDescent="0.25">
      <c r="D12" s="2"/>
      <c r="E12" s="2"/>
      <c r="G12">
        <f>IF(OR(D12="",E12=""),"",_xlfn.NETWORKDAYS.INTL(D12,E12,Settings!$B$3,Holidays!$A$2:$A$200)-IF(F12="Yes",0.5,0))</f>
      </c>
    </row>
    <row r="13" spans="3:8" x14ac:dyDescent="0.25">
      <c r="D13" s="2"/>
      <c r="E13" s="2"/>
      <c r="G13">
        <f>IF(OR(D13="",E13=""),"",_xlfn.NETWORKDAYS.INTL(D13,E13,Settings!$B$3,Holidays!$A$2:$A$200)-IF(F13="Yes",0.5,0))</f>
      </c>
    </row>
    <row r="14" spans="3:8" x14ac:dyDescent="0.25">
      <c r="D14" s="2"/>
      <c r="E14" s="2"/>
      <c r="G14">
        <f>IF(OR(D14="",E14=""),"",_xlfn.NETWORKDAYS.INTL(D14,E14,Settings!$B$3,Holidays!$A$2:$A$200)-IF(F14="Yes",0.5,0))</f>
      </c>
    </row>
    <row r="15" spans="3:8" x14ac:dyDescent="0.25">
      <c r="D15" s="2"/>
      <c r="E15" s="2"/>
      <c r="G15">
        <f>IF(OR(D15="",E15=""),"",_xlfn.NETWORKDAYS.INTL(D15,E15,Settings!$B$3,Holidays!$A$2:$A$200)-IF(F15="Yes",0.5,0))</f>
      </c>
    </row>
    <row r="16" spans="3:8" x14ac:dyDescent="0.25">
      <c r="D16" s="2"/>
      <c r="E16" s="2"/>
      <c r="G16">
        <f>IF(OR(D16="",E16=""),"",_xlfn.NETWORKDAYS.INTL(D16,E16,Settings!$B$3,Holidays!$A$2:$A$200)-IF(F16="Yes",0.5,0))</f>
      </c>
    </row>
    <row r="17" spans="3:8" x14ac:dyDescent="0.25">
      <c r="D17" s="2"/>
      <c r="E17" s="2"/>
      <c r="G17">
        <f>IF(OR(D17="",E17=""),"",_xlfn.NETWORKDAYS.INTL(D17,E17,Settings!$B$3,Holidays!$A$2:$A$200)-IF(F17="Yes",0.5,0))</f>
      </c>
    </row>
    <row r="18" spans="3:8" x14ac:dyDescent="0.25">
      <c r="D18" s="2"/>
      <c r="E18" s="2"/>
      <c r="G18">
        <f>IF(OR(D18="",E18=""),"",_xlfn.NETWORKDAYS.INTL(D18,E18,Settings!$B$3,Holidays!$A$2:$A$200)-IF(F18="Yes",0.5,0))</f>
      </c>
    </row>
    <row r="19" spans="3:8" x14ac:dyDescent="0.25">
      <c r="D19" s="2"/>
      <c r="E19" s="2"/>
      <c r="G19">
        <f>IF(OR(D19="",E19=""),"",_xlfn.NETWORKDAYS.INTL(D19,E19,Settings!$B$3,Holidays!$A$2:$A$200)-IF(F19="Yes",0.5,0))</f>
      </c>
    </row>
    <row r="20" spans="3:8" x14ac:dyDescent="0.25">
      <c r="D20" s="2"/>
      <c r="E20" s="2"/>
      <c r="G20">
        <f>IF(OR(D20="",E20=""),"",_xlfn.NETWORKDAYS.INTL(D20,E20,Settings!$B$3,Holidays!$A$2:$A$200)-IF(F20="Yes",0.5,0))</f>
      </c>
    </row>
    <row r="21" spans="3:8" x14ac:dyDescent="0.25">
      <c r="D21" s="2"/>
      <c r="E21" s="2"/>
      <c r="G21">
        <f>IF(OR(D21="",E21=""),"",_xlfn.NETWORKDAYS.INTL(D21,E21,Settings!$B$3,Holidays!$A$2:$A$200)-IF(F21="Yes",0.5,0))</f>
      </c>
    </row>
    <row r="22" spans="3:8" x14ac:dyDescent="0.25">
      <c r="D22" s="2"/>
      <c r="E22" s="2"/>
      <c r="G22">
        <f>IF(OR(D22="",E22=""),"",_xlfn.NETWORKDAYS.INTL(D22,E22,Settings!$B$3,Holidays!$A$2:$A$200)-IF(F22="Yes",0.5,0))</f>
      </c>
    </row>
    <row r="23" spans="3:8" x14ac:dyDescent="0.25">
      <c r="D23" s="2"/>
      <c r="E23" s="2"/>
      <c r="G23">
        <f>IF(OR(D23="",E23=""),"",_xlfn.NETWORKDAYS.INTL(D23,E23,Settings!$B$3,Holidays!$A$2:$A$200)-IF(F23="Yes",0.5,0))</f>
      </c>
    </row>
    <row r="24" spans="3:8" x14ac:dyDescent="0.25">
      <c r="D24" s="2"/>
      <c r="E24" s="2"/>
      <c r="G24">
        <f>IF(OR(D24="",E24=""),"",_xlfn.NETWORKDAYS.INTL(D24,E24,Settings!$B$3,Holidays!$A$2:$A$200)-IF(F24="Yes",0.5,0))</f>
      </c>
    </row>
    <row r="25" spans="3:8" x14ac:dyDescent="0.25">
      <c r="D25" s="2"/>
      <c r="E25" s="2"/>
      <c r="G25">
        <f>IF(OR(D25="",E25=""),"",_xlfn.NETWORKDAYS.INTL(D25,E25,Settings!$B$3,Holidays!$A$2:$A$200)-IF(F25="Yes",0.5,0))</f>
      </c>
    </row>
    <row r="26" spans="3:8" x14ac:dyDescent="0.25">
      <c r="D26" s="2"/>
      <c r="E26" s="2"/>
      <c r="G26">
        <f>IF(OR(D26="",E26=""),"",_xlfn.NETWORKDAYS.INTL(D26,E26,Settings!$B$3,Holidays!$A$2:$A$200)-IF(F26="Yes",0.5,0))</f>
      </c>
    </row>
    <row r="27" spans="3:8" x14ac:dyDescent="0.25">
      <c r="D27" s="2"/>
      <c r="E27" s="2"/>
      <c r="G27">
        <f>IF(OR(D27="",E27=""),"",_xlfn.NETWORKDAYS.INTL(D27,E27,Settings!$B$3,Holidays!$A$2:$A$200)-IF(F27="Yes",0.5,0))</f>
      </c>
    </row>
    <row r="28" spans="3:8" x14ac:dyDescent="0.25">
      <c r="D28" s="2"/>
      <c r="E28" s="2"/>
      <c r="G28">
        <f>IF(OR(D28="",E28=""),"",_xlfn.NETWORKDAYS.INTL(D28,E28,Settings!$B$3,Holidays!$A$2:$A$200)-IF(F28="Yes",0.5,0))</f>
      </c>
    </row>
    <row r="29" spans="3:8" x14ac:dyDescent="0.25">
      <c r="D29" s="2"/>
      <c r="E29" s="2"/>
      <c r="G29">
        <f>IF(OR(D29="",E29=""),"",_xlfn.NETWORKDAYS.INTL(D29,E29,Settings!$B$3,Holidays!$A$2:$A$200)-IF(F29="Yes",0.5,0))</f>
      </c>
    </row>
    <row r="30" spans="3:8" x14ac:dyDescent="0.25">
      <c r="D30" s="2"/>
      <c r="E30" s="2"/>
      <c r="G30">
        <f>IF(OR(D30="",E30=""),"",_xlfn.NETWORKDAYS.INTL(D30,E30,Settings!$B$3,Holidays!$A$2:$A$200)-IF(F30="Yes",0.5,0))</f>
      </c>
    </row>
    <row r="31" spans="3:8" x14ac:dyDescent="0.25">
      <c r="D31" s="2"/>
      <c r="E31" s="2"/>
      <c r="G31">
        <f>IF(OR(D31="",E31=""),"",_xlfn.NETWORKDAYS.INTL(D31,E31,Settings!$B$3,Holidays!$A$2:$A$200)-IF(F31="Yes",0.5,0))</f>
      </c>
    </row>
    <row r="32" spans="3:8" x14ac:dyDescent="0.25">
      <c r="D32" s="2"/>
      <c r="E32" s="2"/>
      <c r="G32">
        <f>IF(OR(D32="",E32=""),"",_xlfn.NETWORKDAYS.INTL(D32,E32,Settings!$B$3,Holidays!$A$2:$A$200)-IF(F32="Yes",0.5,0))</f>
      </c>
    </row>
    <row r="33" spans="3:8" x14ac:dyDescent="0.25">
      <c r="D33" s="2"/>
      <c r="E33" s="2"/>
      <c r="G33">
        <f>IF(OR(D33="",E33=""),"",_xlfn.NETWORKDAYS.INTL(D33,E33,Settings!$B$3,Holidays!$A$2:$A$200)-IF(F33="Yes",0.5,0))</f>
      </c>
    </row>
    <row r="34" spans="3:8" x14ac:dyDescent="0.25">
      <c r="D34" s="2"/>
      <c r="E34" s="2"/>
      <c r="G34">
        <f>IF(OR(D34="",E34=""),"",_xlfn.NETWORKDAYS.INTL(D34,E34,Settings!$B$3,Holidays!$A$2:$A$200)-IF(F34="Yes",0.5,0))</f>
      </c>
    </row>
    <row r="35" spans="3:8" x14ac:dyDescent="0.25">
      <c r="D35" s="2"/>
      <c r="E35" s="2"/>
      <c r="G35">
        <f>IF(OR(D35="",E35=""),"",_xlfn.NETWORKDAYS.INTL(D35,E35,Settings!$B$3,Holidays!$A$2:$A$200)-IF(F35="Yes",0.5,0))</f>
      </c>
    </row>
    <row r="36" spans="3:8" x14ac:dyDescent="0.25">
      <c r="D36" s="2"/>
      <c r="E36" s="2"/>
      <c r="G36">
        <f>IF(OR(D36="",E36=""),"",_xlfn.NETWORKDAYS.INTL(D36,E36,Settings!$B$3,Holidays!$A$2:$A$200)-IF(F36="Yes",0.5,0))</f>
      </c>
    </row>
    <row r="37" spans="3:8" x14ac:dyDescent="0.25">
      <c r="D37" s="2"/>
      <c r="E37" s="2"/>
      <c r="G37">
        <f>IF(OR(D37="",E37=""),"",_xlfn.NETWORKDAYS.INTL(D37,E37,Settings!$B$3,Holidays!$A$2:$A$200)-IF(F37="Yes",0.5,0))</f>
      </c>
    </row>
    <row r="38" spans="3:8" x14ac:dyDescent="0.25">
      <c r="D38" s="2"/>
      <c r="E38" s="2"/>
      <c r="G38">
        <f>IF(OR(D38="",E38=""),"",_xlfn.NETWORKDAYS.INTL(D38,E38,Settings!$B$3,Holidays!$A$2:$A$200)-IF(F38="Yes",0.5,0))</f>
      </c>
    </row>
    <row r="39" spans="3:8" x14ac:dyDescent="0.25">
      <c r="D39" s="2"/>
      <c r="E39" s="2"/>
      <c r="G39">
        <f>IF(OR(D39="",E39=""),"",_xlfn.NETWORKDAYS.INTL(D39,E39,Settings!$B$3,Holidays!$A$2:$A$200)-IF(F39="Yes",0.5,0))</f>
      </c>
    </row>
    <row r="40" spans="3:8" x14ac:dyDescent="0.25">
      <c r="D40" s="2"/>
      <c r="E40" s="2"/>
      <c r="G40">
        <f>IF(OR(D40="",E40=""),"",_xlfn.NETWORKDAYS.INTL(D40,E40,Settings!$B$3,Holidays!$A$2:$A$200)-IF(F40="Yes",0.5,0))</f>
      </c>
    </row>
    <row r="41" spans="3:8" x14ac:dyDescent="0.25">
      <c r="D41" s="2"/>
      <c r="E41" s="2"/>
      <c r="G41">
        <f>IF(OR(D41="",E41=""),"",_xlfn.NETWORKDAYS.INTL(D41,E41,Settings!$B$3,Holidays!$A$2:$A$200)-IF(F41="Yes",0.5,0))</f>
      </c>
    </row>
    <row r="42" spans="3:8" x14ac:dyDescent="0.25">
      <c r="D42" s="2"/>
      <c r="E42" s="2"/>
      <c r="G42">
        <f>IF(OR(D42="",E42=""),"",_xlfn.NETWORKDAYS.INTL(D42,E42,Settings!$B$3,Holidays!$A$2:$A$200)-IF(F42="Yes",0.5,0))</f>
      </c>
    </row>
    <row r="43" spans="3:8" x14ac:dyDescent="0.25">
      <c r="D43" s="2"/>
      <c r="E43" s="2"/>
      <c r="G43">
        <f>IF(OR(D43="",E43=""),"",_xlfn.NETWORKDAYS.INTL(D43,E43,Settings!$B$3,Holidays!$A$2:$A$200)-IF(F43="Yes",0.5,0))</f>
      </c>
    </row>
    <row r="44" spans="3:8" x14ac:dyDescent="0.25">
      <c r="D44" s="2"/>
      <c r="E44" s="2"/>
      <c r="G44">
        <f>IF(OR(D44="",E44=""),"",_xlfn.NETWORKDAYS.INTL(D44,E44,Settings!$B$3,Holidays!$A$2:$A$200)-IF(F44="Yes",0.5,0))</f>
      </c>
    </row>
    <row r="45" spans="3:8" x14ac:dyDescent="0.25">
      <c r="D45" s="2"/>
      <c r="E45" s="2"/>
      <c r="G45">
        <f>IF(OR(D45="",E45=""),"",_xlfn.NETWORKDAYS.INTL(D45,E45,Settings!$B$3,Holidays!$A$2:$A$200)-IF(F45="Yes",0.5,0))</f>
      </c>
    </row>
    <row r="46" spans="3:8" x14ac:dyDescent="0.25">
      <c r="D46" s="2"/>
      <c r="E46" s="2"/>
      <c r="G46">
        <f>IF(OR(D46="",E46=""),"",_xlfn.NETWORKDAYS.INTL(D46,E46,Settings!$B$3,Holidays!$A$2:$A$200)-IF(F46="Yes",0.5,0))</f>
      </c>
    </row>
    <row r="47" spans="3:8" x14ac:dyDescent="0.25">
      <c r="D47" s="2"/>
      <c r="E47" s="2"/>
      <c r="G47">
        <f>IF(OR(D47="",E47=""),"",_xlfn.NETWORKDAYS.INTL(D47,E47,Settings!$B$3,Holidays!$A$2:$A$200)-IF(F47="Yes",0.5,0))</f>
      </c>
    </row>
    <row r="48" spans="3:8" x14ac:dyDescent="0.25">
      <c r="D48" s="2"/>
      <c r="E48" s="2"/>
      <c r="G48">
        <f>IF(OR(D48="",E48=""),"",_xlfn.NETWORKDAYS.INTL(D48,E48,Settings!$B$3,Holidays!$A$2:$A$200)-IF(F48="Yes",0.5,0))</f>
      </c>
    </row>
    <row r="49" spans="3:8" x14ac:dyDescent="0.25">
      <c r="D49" s="2"/>
      <c r="E49" s="2"/>
      <c r="G49">
        <f>IF(OR(D49="",E49=""),"",_xlfn.NETWORKDAYS.INTL(D49,E49,Settings!$B$3,Holidays!$A$2:$A$200)-IF(F49="Yes",0.5,0))</f>
      </c>
    </row>
    <row r="50" spans="3:8" x14ac:dyDescent="0.25">
      <c r="D50" s="2"/>
      <c r="E50" s="2"/>
      <c r="G50">
        <f>IF(OR(D50="",E50=""),"",_xlfn.NETWORKDAYS.INTL(D50,E50,Settings!$B$3,Holidays!$A$2:$A$200)-IF(F50="Yes",0.5,0))</f>
      </c>
    </row>
    <row r="51" spans="3:8" x14ac:dyDescent="0.25">
      <c r="D51" s="2"/>
      <c r="E51" s="2"/>
      <c r="G51">
        <f>IF(OR(D51="",E51=""),"",_xlfn.NETWORKDAYS.INTL(D51,E51,Settings!$B$3,Holidays!$A$2:$A$200)-IF(F51="Yes",0.5,0))</f>
      </c>
    </row>
    <row r="52" spans="3:8" x14ac:dyDescent="0.25">
      <c r="D52" s="2"/>
      <c r="E52" s="2"/>
      <c r="G52">
        <f>IF(OR(D52="",E52=""),"",_xlfn.NETWORKDAYS.INTL(D52,E52,Settings!$B$3,Holidays!$A$2:$A$200)-IF(F52="Yes",0.5,0))</f>
      </c>
    </row>
    <row r="53" spans="3:8" x14ac:dyDescent="0.25">
      <c r="D53" s="2"/>
      <c r="E53" s="2"/>
      <c r="G53">
        <f>IF(OR(D53="",E53=""),"",_xlfn.NETWORKDAYS.INTL(D53,E53,Settings!$B$3,Holidays!$A$2:$A$200)-IF(F53="Yes",0.5,0))</f>
      </c>
    </row>
    <row r="54" spans="3:8" x14ac:dyDescent="0.25">
      <c r="D54" s="2"/>
      <c r="E54" s="2"/>
      <c r="G54">
        <f>IF(OR(D54="",E54=""),"",_xlfn.NETWORKDAYS.INTL(D54,E54,Settings!$B$3,Holidays!$A$2:$A$200)-IF(F54="Yes",0.5,0))</f>
      </c>
    </row>
    <row r="55" spans="3:8" x14ac:dyDescent="0.25">
      <c r="D55" s="2"/>
      <c r="E55" s="2"/>
      <c r="G55">
        <f>IF(OR(D55="",E55=""),"",_xlfn.NETWORKDAYS.INTL(D55,E55,Settings!$B$3,Holidays!$A$2:$A$200)-IF(F55="Yes",0.5,0))</f>
      </c>
    </row>
    <row r="56" spans="3:8" x14ac:dyDescent="0.25">
      <c r="D56" s="2"/>
      <c r="E56" s="2"/>
      <c r="G56">
        <f>IF(OR(D56="",E56=""),"",_xlfn.NETWORKDAYS.INTL(D56,E56,Settings!$B$3,Holidays!$A$2:$A$200)-IF(F56="Yes",0.5,0))</f>
      </c>
    </row>
    <row r="57" spans="3:8" x14ac:dyDescent="0.25">
      <c r="D57" s="2"/>
      <c r="E57" s="2"/>
      <c r="G57">
        <f>IF(OR(D57="",E57=""),"",_xlfn.NETWORKDAYS.INTL(D57,E57,Settings!$B$3,Holidays!$A$2:$A$200)-IF(F57="Yes",0.5,0))</f>
      </c>
    </row>
    <row r="58" spans="3:8" x14ac:dyDescent="0.25">
      <c r="D58" s="2"/>
      <c r="E58" s="2"/>
      <c r="G58">
        <f>IF(OR(D58="",E58=""),"",_xlfn.NETWORKDAYS.INTL(D58,E58,Settings!$B$3,Holidays!$A$2:$A$200)-IF(F58="Yes",0.5,0))</f>
      </c>
    </row>
    <row r="59" spans="3:8" x14ac:dyDescent="0.25">
      <c r="D59" s="2"/>
      <c r="E59" s="2"/>
      <c r="G59">
        <f>IF(OR(D59="",E59=""),"",_xlfn.NETWORKDAYS.INTL(D59,E59,Settings!$B$3,Holidays!$A$2:$A$200)-IF(F59="Yes",0.5,0))</f>
      </c>
    </row>
    <row r="60" spans="3:8" x14ac:dyDescent="0.25">
      <c r="D60" s="2"/>
      <c r="E60" s="2"/>
      <c r="G60">
        <f>IF(OR(D60="",E60=""),"",_xlfn.NETWORKDAYS.INTL(D60,E60,Settings!$B$3,Holidays!$A$2:$A$200)-IF(F60="Yes",0.5,0))</f>
      </c>
    </row>
    <row r="61" spans="3:8" x14ac:dyDescent="0.25">
      <c r="D61" s="2"/>
      <c r="E61" s="2"/>
      <c r="G61">
        <f>IF(OR(D61="",E61=""),"",_xlfn.NETWORKDAYS.INTL(D61,E61,Settings!$B$3,Holidays!$A$2:$A$200)-IF(F61="Yes",0.5,0))</f>
      </c>
    </row>
    <row r="62" spans="3:8" x14ac:dyDescent="0.25">
      <c r="D62" s="2"/>
      <c r="E62" s="2"/>
      <c r="G62">
        <f>IF(OR(D62="",E62=""),"",_xlfn.NETWORKDAYS.INTL(D62,E62,Settings!$B$3,Holidays!$A$2:$A$200)-IF(F62="Yes",0.5,0))</f>
      </c>
    </row>
    <row r="63" spans="3:8" x14ac:dyDescent="0.25">
      <c r="D63" s="2"/>
      <c r="E63" s="2"/>
      <c r="G63">
        <f>IF(OR(D63="",E63=""),"",_xlfn.NETWORKDAYS.INTL(D63,E63,Settings!$B$3,Holidays!$A$2:$A$200)-IF(F63="Yes",0.5,0))</f>
      </c>
    </row>
    <row r="64" spans="3:8" x14ac:dyDescent="0.25">
      <c r="D64" s="2"/>
      <c r="E64" s="2"/>
      <c r="G64">
        <f>IF(OR(D64="",E64=""),"",_xlfn.NETWORKDAYS.INTL(D64,E64,Settings!$B$3,Holidays!$A$2:$A$200)-IF(F64="Yes",0.5,0))</f>
      </c>
    </row>
    <row r="65" spans="3:8" x14ac:dyDescent="0.25">
      <c r="D65" s="2"/>
      <c r="E65" s="2"/>
      <c r="G65">
        <f>IF(OR(D65="",E65=""),"",_xlfn.NETWORKDAYS.INTL(D65,E65,Settings!$B$3,Holidays!$A$2:$A$200)-IF(F65="Yes",0.5,0))</f>
      </c>
    </row>
    <row r="66" spans="3:8" x14ac:dyDescent="0.25">
      <c r="D66" s="2"/>
      <c r="E66" s="2"/>
      <c r="G66">
        <f>IF(OR(D66="",E66=""),"",_xlfn.NETWORKDAYS.INTL(D66,E66,Settings!$B$3,Holidays!$A$2:$A$200)-IF(F66="Yes",0.5,0))</f>
      </c>
    </row>
    <row r="67" spans="3:8" x14ac:dyDescent="0.25">
      <c r="D67" s="2"/>
      <c r="E67" s="2"/>
      <c r="G67">
        <f>IF(OR(D67="",E67=""),"",_xlfn.NETWORKDAYS.INTL(D67,E67,Settings!$B$3,Holidays!$A$2:$A$200)-IF(F67="Yes",0.5,0))</f>
      </c>
    </row>
    <row r="68" spans="3:8" x14ac:dyDescent="0.25">
      <c r="D68" s="2"/>
      <c r="E68" s="2"/>
      <c r="G68">
        <f>IF(OR(D68="",E68=""),"",_xlfn.NETWORKDAYS.INTL(D68,E68,Settings!$B$3,Holidays!$A$2:$A$200)-IF(F68="Yes",0.5,0))</f>
      </c>
    </row>
    <row r="69" spans="3:8" x14ac:dyDescent="0.25">
      <c r="D69" s="2"/>
      <c r="E69" s="2"/>
      <c r="G69">
        <f>IF(OR(D69="",E69=""),"",_xlfn.NETWORKDAYS.INTL(D69,E69,Settings!$B$3,Holidays!$A$2:$A$200)-IF(F69="Yes",0.5,0))</f>
      </c>
    </row>
    <row r="70" spans="3:8" x14ac:dyDescent="0.25">
      <c r="D70" s="2"/>
      <c r="E70" s="2"/>
      <c r="G70">
        <f>IF(OR(D70="",E70=""),"",_xlfn.NETWORKDAYS.INTL(D70,E70,Settings!$B$3,Holidays!$A$2:$A$200)-IF(F70="Yes",0.5,0))</f>
      </c>
    </row>
    <row r="71" spans="3:8" x14ac:dyDescent="0.25">
      <c r="D71" s="2"/>
      <c r="E71" s="2"/>
      <c r="G71">
        <f>IF(OR(D71="",E71=""),"",_xlfn.NETWORKDAYS.INTL(D71,E71,Settings!$B$3,Holidays!$A$2:$A$200)-IF(F71="Yes",0.5,0))</f>
      </c>
    </row>
    <row r="72" spans="3:8" x14ac:dyDescent="0.25">
      <c r="D72" s="2"/>
      <c r="E72" s="2"/>
      <c r="G72">
        <f>IF(OR(D72="",E72=""),"",_xlfn.NETWORKDAYS.INTL(D72,E72,Settings!$B$3,Holidays!$A$2:$A$200)-IF(F72="Yes",0.5,0))</f>
      </c>
    </row>
    <row r="73" spans="3:8" x14ac:dyDescent="0.25">
      <c r="D73" s="2"/>
      <c r="E73" s="2"/>
      <c r="G73">
        <f>IF(OR(D73="",E73=""),"",_xlfn.NETWORKDAYS.INTL(D73,E73,Settings!$B$3,Holidays!$A$2:$A$200)-IF(F73="Yes",0.5,0))</f>
      </c>
    </row>
    <row r="74" spans="3:8" x14ac:dyDescent="0.25">
      <c r="D74" s="2"/>
      <c r="E74" s="2"/>
      <c r="G74">
        <f>IF(OR(D74="",E74=""),"",_xlfn.NETWORKDAYS.INTL(D74,E74,Settings!$B$3,Holidays!$A$2:$A$200)-IF(F74="Yes",0.5,0))</f>
      </c>
    </row>
    <row r="75" spans="3:8" x14ac:dyDescent="0.25">
      <c r="D75" s="2"/>
      <c r="E75" s="2"/>
      <c r="G75">
        <f>IF(OR(D75="",E75=""),"",_xlfn.NETWORKDAYS.INTL(D75,E75,Settings!$B$3,Holidays!$A$2:$A$200)-IF(F75="Yes",0.5,0))</f>
      </c>
    </row>
    <row r="76" spans="3:8" x14ac:dyDescent="0.25">
      <c r="D76" s="2"/>
      <c r="E76" s="2"/>
      <c r="G76">
        <f>IF(OR(D76="",E76=""),"",_xlfn.NETWORKDAYS.INTL(D76,E76,Settings!$B$3,Holidays!$A$2:$A$200)-IF(F76="Yes",0.5,0))</f>
      </c>
    </row>
    <row r="77" spans="3:8" x14ac:dyDescent="0.25">
      <c r="D77" s="2"/>
      <c r="E77" s="2"/>
      <c r="G77">
        <f>IF(OR(D77="",E77=""),"",_xlfn.NETWORKDAYS.INTL(D77,E77,Settings!$B$3,Holidays!$A$2:$A$200)-IF(F77="Yes",0.5,0))</f>
      </c>
    </row>
    <row r="78" spans="3:8" x14ac:dyDescent="0.25">
      <c r="D78" s="2"/>
      <c r="E78" s="2"/>
      <c r="G78">
        <f>IF(OR(D78="",E78=""),"",_xlfn.NETWORKDAYS.INTL(D78,E78,Settings!$B$3,Holidays!$A$2:$A$200)-IF(F78="Yes",0.5,0))</f>
      </c>
    </row>
    <row r="79" spans="3:8" x14ac:dyDescent="0.25">
      <c r="D79" s="2"/>
      <c r="E79" s="2"/>
      <c r="G79">
        <f>IF(OR(D79="",E79=""),"",_xlfn.NETWORKDAYS.INTL(D79,E79,Settings!$B$3,Holidays!$A$2:$A$200)-IF(F79="Yes",0.5,0))</f>
      </c>
    </row>
    <row r="80" spans="3:8" x14ac:dyDescent="0.25">
      <c r="D80" s="2"/>
      <c r="E80" s="2"/>
      <c r="G80">
        <f>IF(OR(D80="",E80=""),"",_xlfn.NETWORKDAYS.INTL(D80,E80,Settings!$B$3,Holidays!$A$2:$A$200)-IF(F80="Yes",0.5,0))</f>
      </c>
    </row>
    <row r="81" spans="3:8" x14ac:dyDescent="0.25">
      <c r="D81" s="2"/>
      <c r="E81" s="2"/>
      <c r="G81">
        <f>IF(OR(D81="",E81=""),"",_xlfn.NETWORKDAYS.INTL(D81,E81,Settings!$B$3,Holidays!$A$2:$A$200)-IF(F81="Yes",0.5,0))</f>
      </c>
    </row>
    <row r="82" spans="3:8" x14ac:dyDescent="0.25">
      <c r="D82" s="2"/>
      <c r="E82" s="2"/>
      <c r="G82">
        <f>IF(OR(D82="",E82=""),"",_xlfn.NETWORKDAYS.INTL(D82,E82,Settings!$B$3,Holidays!$A$2:$A$200)-IF(F82="Yes",0.5,0))</f>
      </c>
    </row>
    <row r="83" spans="3:8" x14ac:dyDescent="0.25">
      <c r="D83" s="2"/>
      <c r="E83" s="2"/>
      <c r="G83">
        <f>IF(OR(D83="",E83=""),"",_xlfn.NETWORKDAYS.INTL(D83,E83,Settings!$B$3,Holidays!$A$2:$A$200)-IF(F83="Yes",0.5,0))</f>
      </c>
    </row>
    <row r="84" spans="3:8" x14ac:dyDescent="0.25">
      <c r="D84" s="2"/>
      <c r="E84" s="2"/>
      <c r="G84">
        <f>IF(OR(D84="",E84=""),"",_xlfn.NETWORKDAYS.INTL(D84,E84,Settings!$B$3,Holidays!$A$2:$A$200)-IF(F84="Yes",0.5,0))</f>
      </c>
    </row>
    <row r="85" spans="3:8" x14ac:dyDescent="0.25">
      <c r="D85" s="2"/>
      <c r="E85" s="2"/>
      <c r="G85">
        <f>IF(OR(D85="",E85=""),"",_xlfn.NETWORKDAYS.INTL(D85,E85,Settings!$B$3,Holidays!$A$2:$A$200)-IF(F85="Yes",0.5,0))</f>
      </c>
    </row>
    <row r="86" spans="3:8" x14ac:dyDescent="0.25">
      <c r="D86" s="2"/>
      <c r="E86" s="2"/>
      <c r="G86">
        <f>IF(OR(D86="",E86=""),"",_xlfn.NETWORKDAYS.INTL(D86,E86,Settings!$B$3,Holidays!$A$2:$A$200)-IF(F86="Yes",0.5,0))</f>
      </c>
    </row>
    <row r="87" spans="3:8" x14ac:dyDescent="0.25">
      <c r="D87" s="2"/>
      <c r="E87" s="2"/>
      <c r="G87">
        <f>IF(OR(D87="",E87=""),"",_xlfn.NETWORKDAYS.INTL(D87,E87,Settings!$B$3,Holidays!$A$2:$A$200)-IF(F87="Yes",0.5,0))</f>
      </c>
    </row>
    <row r="88" spans="3:8" x14ac:dyDescent="0.25">
      <c r="D88" s="2"/>
      <c r="E88" s="2"/>
      <c r="G88">
        <f>IF(OR(D88="",E88=""),"",_xlfn.NETWORKDAYS.INTL(D88,E88,Settings!$B$3,Holidays!$A$2:$A$200)-IF(F88="Yes",0.5,0))</f>
      </c>
    </row>
    <row r="89" spans="3:8" x14ac:dyDescent="0.25">
      <c r="D89" s="2"/>
      <c r="E89" s="2"/>
      <c r="G89">
        <f>IF(OR(D89="",E89=""),"",_xlfn.NETWORKDAYS.INTL(D89,E89,Settings!$B$3,Holidays!$A$2:$A$200)-IF(F89="Yes",0.5,0))</f>
      </c>
    </row>
    <row r="90" spans="3:8" x14ac:dyDescent="0.25">
      <c r="D90" s="2"/>
      <c r="E90" s="2"/>
      <c r="G90">
        <f>IF(OR(D90="",E90=""),"",_xlfn.NETWORKDAYS.INTL(D90,E90,Settings!$B$3,Holidays!$A$2:$A$200)-IF(F90="Yes",0.5,0))</f>
      </c>
    </row>
    <row r="91" spans="3:8" x14ac:dyDescent="0.25">
      <c r="D91" s="2"/>
      <c r="E91" s="2"/>
      <c r="G91">
        <f>IF(OR(D91="",E91=""),"",_xlfn.NETWORKDAYS.INTL(D91,E91,Settings!$B$3,Holidays!$A$2:$A$200)-IF(F91="Yes",0.5,0))</f>
      </c>
    </row>
    <row r="92" spans="3:8" x14ac:dyDescent="0.25">
      <c r="D92" s="2"/>
      <c r="E92" s="2"/>
      <c r="G92">
        <f>IF(OR(D92="",E92=""),"",_xlfn.NETWORKDAYS.INTL(D92,E92,Settings!$B$3,Holidays!$A$2:$A$200)-IF(F92="Yes",0.5,0))</f>
      </c>
    </row>
    <row r="93" spans="3:8" x14ac:dyDescent="0.25">
      <c r="D93" s="2"/>
      <c r="E93" s="2"/>
      <c r="G93">
        <f>IF(OR(D93="",E93=""),"",_xlfn.NETWORKDAYS.INTL(D93,E93,Settings!$B$3,Holidays!$A$2:$A$200)-IF(F93="Yes",0.5,0))</f>
      </c>
    </row>
    <row r="94" spans="3:8" x14ac:dyDescent="0.25">
      <c r="D94" s="2"/>
      <c r="E94" s="2"/>
      <c r="G94">
        <f>IF(OR(D94="",E94=""),"",_xlfn.NETWORKDAYS.INTL(D94,E94,Settings!$B$3,Holidays!$A$2:$A$200)-IF(F94="Yes",0.5,0))</f>
      </c>
    </row>
    <row r="95" spans="3:8" x14ac:dyDescent="0.25">
      <c r="D95" s="2"/>
      <c r="E95" s="2"/>
      <c r="G95">
        <f>IF(OR(D95="",E95=""),"",_xlfn.NETWORKDAYS.INTL(D95,E95,Settings!$B$3,Holidays!$A$2:$A$200)-IF(F95="Yes",0.5,0))</f>
      </c>
    </row>
    <row r="96" spans="3:8" x14ac:dyDescent="0.25">
      <c r="D96" s="2"/>
      <c r="E96" s="2"/>
      <c r="G96">
        <f>IF(OR(D96="",E96=""),"",_xlfn.NETWORKDAYS.INTL(D96,E96,Settings!$B$3,Holidays!$A$2:$A$200)-IF(F96="Yes",0.5,0))</f>
      </c>
    </row>
    <row r="97" spans="3:8" x14ac:dyDescent="0.25">
      <c r="D97" s="2"/>
      <c r="E97" s="2"/>
      <c r="G97">
        <f>IF(OR(D97="",E97=""),"",_xlfn.NETWORKDAYS.INTL(D97,E97,Settings!$B$3,Holidays!$A$2:$A$200)-IF(F97="Yes",0.5,0))</f>
      </c>
    </row>
    <row r="98" spans="3:8" x14ac:dyDescent="0.25">
      <c r="D98" s="2"/>
      <c r="E98" s="2"/>
      <c r="G98">
        <f>IF(OR(D98="",E98=""),"",_xlfn.NETWORKDAYS.INTL(D98,E98,Settings!$B$3,Holidays!$A$2:$A$200)-IF(F98="Yes",0.5,0))</f>
      </c>
    </row>
    <row r="99" spans="3:8" x14ac:dyDescent="0.25">
      <c r="D99" s="2"/>
      <c r="E99" s="2"/>
      <c r="G99">
        <f>IF(OR(D99="",E99=""),"",_xlfn.NETWORKDAYS.INTL(D99,E99,Settings!$B$3,Holidays!$A$2:$A$200)-IF(F99="Yes",0.5,0))</f>
      </c>
    </row>
    <row r="100" spans="3:8" x14ac:dyDescent="0.25">
      <c r="D100" s="2"/>
      <c r="E100" s="2"/>
      <c r="G100">
        <f>IF(OR(D100="",E100=""),"",_xlfn.NETWORKDAYS.INTL(D100,E100,Settings!$B$3,Holidays!$A$2:$A$200)-IF(F100="Yes",0.5,0))</f>
      </c>
    </row>
    <row r="101" spans="3:8" x14ac:dyDescent="0.25">
      <c r="D101" s="2"/>
      <c r="E101" s="2"/>
      <c r="G101">
        <f>IF(OR(D101="",E101=""),"",_xlfn.NETWORKDAYS.INTL(D101,E101,Settings!$B$3,Holidays!$A$2:$A$200)-IF(F101="Yes",0.5,0))</f>
      </c>
    </row>
    <row r="102" spans="3:8" x14ac:dyDescent="0.25">
      <c r="D102" s="2"/>
      <c r="E102" s="2"/>
      <c r="G102">
        <f>IF(OR(D102="",E102=""),"",_xlfn.NETWORKDAYS.INTL(D102,E102,Settings!$B$3,Holidays!$A$2:$A$200)-IF(F102="Yes",0.5,0))</f>
      </c>
    </row>
    <row r="103" spans="3:8" x14ac:dyDescent="0.25">
      <c r="D103" s="2"/>
      <c r="E103" s="2"/>
      <c r="G103">
        <f>IF(OR(D103="",E103=""),"",_xlfn.NETWORKDAYS.INTL(D103,E103,Settings!$B$3,Holidays!$A$2:$A$200)-IF(F103="Yes",0.5,0))</f>
      </c>
    </row>
    <row r="104" spans="3:8" x14ac:dyDescent="0.25">
      <c r="D104" s="2"/>
      <c r="E104" s="2"/>
      <c r="G104">
        <f>IF(OR(D104="",E104=""),"",_xlfn.NETWORKDAYS.INTL(D104,E104,Settings!$B$3,Holidays!$A$2:$A$200)-IF(F104="Yes",0.5,0))</f>
      </c>
    </row>
    <row r="105" spans="3:8" x14ac:dyDescent="0.25">
      <c r="D105" s="2"/>
      <c r="E105" s="2"/>
      <c r="G105">
        <f>IF(OR(D105="",E105=""),"",_xlfn.NETWORKDAYS.INTL(D105,E105,Settings!$B$3,Holidays!$A$2:$A$200)-IF(F105="Yes",0.5,0))</f>
      </c>
    </row>
    <row r="106" spans="3:8" x14ac:dyDescent="0.25">
      <c r="D106" s="2"/>
      <c r="E106" s="2"/>
      <c r="G106">
        <f>IF(OR(D106="",E106=""),"",_xlfn.NETWORKDAYS.INTL(D106,E106,Settings!$B$3,Holidays!$A$2:$A$200)-IF(F106="Yes",0.5,0))</f>
      </c>
    </row>
    <row r="107" spans="3:8" x14ac:dyDescent="0.25">
      <c r="D107" s="2"/>
      <c r="E107" s="2"/>
      <c r="G107">
        <f>IF(OR(D107="",E107=""),"",_xlfn.NETWORKDAYS.INTL(D107,E107,Settings!$B$3,Holidays!$A$2:$A$200)-IF(F107="Yes",0.5,0))</f>
      </c>
    </row>
    <row r="108" spans="3:8" x14ac:dyDescent="0.25">
      <c r="D108" s="2"/>
      <c r="E108" s="2"/>
      <c r="G108">
        <f>IF(OR(D108="",E108=""),"",_xlfn.NETWORKDAYS.INTL(D108,E108,Settings!$B$3,Holidays!$A$2:$A$200)-IF(F108="Yes",0.5,0))</f>
      </c>
    </row>
    <row r="109" spans="3:8" x14ac:dyDescent="0.25">
      <c r="D109" s="2"/>
      <c r="E109" s="2"/>
      <c r="G109">
        <f>IF(OR(D109="",E109=""),"",_xlfn.NETWORKDAYS.INTL(D109,E109,Settings!$B$3,Holidays!$A$2:$A$200)-IF(F109="Yes",0.5,0))</f>
      </c>
    </row>
    <row r="110" spans="3:8" x14ac:dyDescent="0.25">
      <c r="D110" s="2"/>
      <c r="E110" s="2"/>
      <c r="G110">
        <f>IF(OR(D110="",E110=""),"",_xlfn.NETWORKDAYS.INTL(D110,E110,Settings!$B$3,Holidays!$A$2:$A$200)-IF(F110="Yes",0.5,0))</f>
      </c>
    </row>
    <row r="111" spans="3:8" x14ac:dyDescent="0.25">
      <c r="D111" s="2"/>
      <c r="E111" s="2"/>
      <c r="G111">
        <f>IF(OR(D111="",E111=""),"",_xlfn.NETWORKDAYS.INTL(D111,E111,Settings!$B$3,Holidays!$A$2:$A$200)-IF(F111="Yes",0.5,0))</f>
      </c>
    </row>
    <row r="112" spans="3:8" x14ac:dyDescent="0.25">
      <c r="D112" s="2"/>
      <c r="E112" s="2"/>
      <c r="G112">
        <f>IF(OR(D112="",E112=""),"",_xlfn.NETWORKDAYS.INTL(D112,E112,Settings!$B$3,Holidays!$A$2:$A$200)-IF(F112="Yes",0.5,0))</f>
      </c>
    </row>
    <row r="113" spans="3:8" x14ac:dyDescent="0.25">
      <c r="D113" s="2"/>
      <c r="E113" s="2"/>
      <c r="G113">
        <f>IF(OR(D113="",E113=""),"",_xlfn.NETWORKDAYS.INTL(D113,E113,Settings!$B$3,Holidays!$A$2:$A$200)-IF(F113="Yes",0.5,0))</f>
      </c>
    </row>
    <row r="114" spans="3:8" x14ac:dyDescent="0.25">
      <c r="D114" s="2"/>
      <c r="E114" s="2"/>
      <c r="G114">
        <f>IF(OR(D114="",E114=""),"",_xlfn.NETWORKDAYS.INTL(D114,E114,Settings!$B$3,Holidays!$A$2:$A$200)-IF(F114="Yes",0.5,0))</f>
      </c>
    </row>
    <row r="115" spans="3:8" x14ac:dyDescent="0.25">
      <c r="D115" s="2"/>
      <c r="E115" s="2"/>
      <c r="G115">
        <f>IF(OR(D115="",E115=""),"",_xlfn.NETWORKDAYS.INTL(D115,E115,Settings!$B$3,Holidays!$A$2:$A$200)-IF(F115="Yes",0.5,0))</f>
      </c>
    </row>
    <row r="116" spans="3:8" x14ac:dyDescent="0.25">
      <c r="D116" s="2"/>
      <c r="E116" s="2"/>
      <c r="G116">
        <f>IF(OR(D116="",E116=""),"",_xlfn.NETWORKDAYS.INTL(D116,E116,Settings!$B$3,Holidays!$A$2:$A$200)-IF(F116="Yes",0.5,0))</f>
      </c>
    </row>
    <row r="117" spans="3:8" x14ac:dyDescent="0.25">
      <c r="D117" s="2"/>
      <c r="E117" s="2"/>
      <c r="G117">
        <f>IF(OR(D117="",E117=""),"",_xlfn.NETWORKDAYS.INTL(D117,E117,Settings!$B$3,Holidays!$A$2:$A$200)-IF(F117="Yes",0.5,0))</f>
      </c>
    </row>
    <row r="118" spans="3:8" x14ac:dyDescent="0.25">
      <c r="D118" s="2"/>
      <c r="E118" s="2"/>
      <c r="G118">
        <f>IF(OR(D118="",E118=""),"",_xlfn.NETWORKDAYS.INTL(D118,E118,Settings!$B$3,Holidays!$A$2:$A$200)-IF(F118="Yes",0.5,0))</f>
      </c>
    </row>
    <row r="119" spans="3:8" x14ac:dyDescent="0.25">
      <c r="D119" s="2"/>
      <c r="E119" s="2"/>
      <c r="G119">
        <f>IF(OR(D119="",E119=""),"",_xlfn.NETWORKDAYS.INTL(D119,E119,Settings!$B$3,Holidays!$A$2:$A$200)-IF(F119="Yes",0.5,0))</f>
      </c>
    </row>
    <row r="120" spans="3:8" x14ac:dyDescent="0.25">
      <c r="D120" s="2"/>
      <c r="E120" s="2"/>
      <c r="G120">
        <f>IF(OR(D120="",E120=""),"",_xlfn.NETWORKDAYS.INTL(D120,E120,Settings!$B$3,Holidays!$A$2:$A$200)-IF(F120="Yes",0.5,0))</f>
      </c>
    </row>
    <row r="121" spans="3:8" x14ac:dyDescent="0.25">
      <c r="D121" s="2"/>
      <c r="E121" s="2"/>
      <c r="G121">
        <f>IF(OR(D121="",E121=""),"",_xlfn.NETWORKDAYS.INTL(D121,E121,Settings!$B$3,Holidays!$A$2:$A$200)-IF(F121="Yes",0.5,0))</f>
      </c>
    </row>
    <row r="122" spans="3:8" x14ac:dyDescent="0.25">
      <c r="D122" s="2"/>
      <c r="E122" s="2"/>
      <c r="G122">
        <f>IF(OR(D122="",E122=""),"",_xlfn.NETWORKDAYS.INTL(D122,E122,Settings!$B$3,Holidays!$A$2:$A$200)-IF(F122="Yes",0.5,0))</f>
      </c>
    </row>
    <row r="123" spans="3:8" x14ac:dyDescent="0.25">
      <c r="D123" s="2"/>
      <c r="E123" s="2"/>
      <c r="G123">
        <f>IF(OR(D123="",E123=""),"",_xlfn.NETWORKDAYS.INTL(D123,E123,Settings!$B$3,Holidays!$A$2:$A$200)-IF(F123="Yes",0.5,0))</f>
      </c>
    </row>
    <row r="124" spans="3:8" x14ac:dyDescent="0.25">
      <c r="D124" s="2"/>
      <c r="E124" s="2"/>
      <c r="G124">
        <f>IF(OR(D124="",E124=""),"",_xlfn.NETWORKDAYS.INTL(D124,E124,Settings!$B$3,Holidays!$A$2:$A$200)-IF(F124="Yes",0.5,0))</f>
      </c>
    </row>
    <row r="125" spans="3:8" x14ac:dyDescent="0.25">
      <c r="D125" s="2"/>
      <c r="E125" s="2"/>
      <c r="G125">
        <f>IF(OR(D125="",E125=""),"",_xlfn.NETWORKDAYS.INTL(D125,E125,Settings!$B$3,Holidays!$A$2:$A$200)-IF(F125="Yes",0.5,0))</f>
      </c>
    </row>
    <row r="126" spans="3:8" x14ac:dyDescent="0.25">
      <c r="D126" s="2"/>
      <c r="E126" s="2"/>
      <c r="G126">
        <f>IF(OR(D126="",E126=""),"",_xlfn.NETWORKDAYS.INTL(D126,E126,Settings!$B$3,Holidays!$A$2:$A$200)-IF(F126="Yes",0.5,0))</f>
      </c>
    </row>
    <row r="127" spans="3:8" x14ac:dyDescent="0.25">
      <c r="D127" s="2"/>
      <c r="E127" s="2"/>
      <c r="G127">
        <f>IF(OR(D127="",E127=""),"",_xlfn.NETWORKDAYS.INTL(D127,E127,Settings!$B$3,Holidays!$A$2:$A$200)-IF(F127="Yes",0.5,0))</f>
      </c>
    </row>
    <row r="128" spans="3:8" x14ac:dyDescent="0.25">
      <c r="D128" s="2"/>
      <c r="E128" s="2"/>
      <c r="G128">
        <f>IF(OR(D128="",E128=""),"",_xlfn.NETWORKDAYS.INTL(D128,E128,Settings!$B$3,Holidays!$A$2:$A$200)-IF(F128="Yes",0.5,0))</f>
      </c>
    </row>
    <row r="129" spans="3:8" x14ac:dyDescent="0.25">
      <c r="D129" s="2"/>
      <c r="E129" s="2"/>
      <c r="G129">
        <f>IF(OR(D129="",E129=""),"",_xlfn.NETWORKDAYS.INTL(D129,E129,Settings!$B$3,Holidays!$A$2:$A$200)-IF(F129="Yes",0.5,0))</f>
      </c>
    </row>
    <row r="130" spans="3:8" x14ac:dyDescent="0.25">
      <c r="D130" s="2"/>
      <c r="E130" s="2"/>
      <c r="G130">
        <f>IF(OR(D130="",E130=""),"",_xlfn.NETWORKDAYS.INTL(D130,E130,Settings!$B$3,Holidays!$A$2:$A$200)-IF(F130="Yes",0.5,0))</f>
      </c>
    </row>
    <row r="131" spans="3:8" x14ac:dyDescent="0.25">
      <c r="D131" s="2"/>
      <c r="E131" s="2"/>
      <c r="G131">
        <f>IF(OR(D131="",E131=""),"",_xlfn.NETWORKDAYS.INTL(D131,E131,Settings!$B$3,Holidays!$A$2:$A$200)-IF(F131="Yes",0.5,0))</f>
      </c>
    </row>
    <row r="132" spans="3:8" x14ac:dyDescent="0.25">
      <c r="D132" s="2"/>
      <c r="E132" s="2"/>
      <c r="G132">
        <f>IF(OR(D132="",E132=""),"",_xlfn.NETWORKDAYS.INTL(D132,E132,Settings!$B$3,Holidays!$A$2:$A$200)-IF(F132="Yes",0.5,0))</f>
      </c>
    </row>
    <row r="133" spans="3:8" x14ac:dyDescent="0.25">
      <c r="D133" s="2"/>
      <c r="E133" s="2"/>
      <c r="G133">
        <f>IF(OR(D133="",E133=""),"",_xlfn.NETWORKDAYS.INTL(D133,E133,Settings!$B$3,Holidays!$A$2:$A$200)-IF(F133="Yes",0.5,0))</f>
      </c>
    </row>
    <row r="134" spans="3:8" x14ac:dyDescent="0.25">
      <c r="D134" s="2"/>
      <c r="E134" s="2"/>
      <c r="G134">
        <f>IF(OR(D134="",E134=""),"",_xlfn.NETWORKDAYS.INTL(D134,E134,Settings!$B$3,Holidays!$A$2:$A$200)-IF(F134="Yes",0.5,0))</f>
      </c>
    </row>
    <row r="135" spans="3:8" x14ac:dyDescent="0.25">
      <c r="D135" s="2"/>
      <c r="E135" s="2"/>
      <c r="G135">
        <f>IF(OR(D135="",E135=""),"",_xlfn.NETWORKDAYS.INTL(D135,E135,Settings!$B$3,Holidays!$A$2:$A$200)-IF(F135="Yes",0.5,0))</f>
      </c>
    </row>
    <row r="136" spans="3:8" x14ac:dyDescent="0.25">
      <c r="D136" s="2"/>
      <c r="E136" s="2"/>
      <c r="G136">
        <f>IF(OR(D136="",E136=""),"",_xlfn.NETWORKDAYS.INTL(D136,E136,Settings!$B$3,Holidays!$A$2:$A$200)-IF(F136="Yes",0.5,0))</f>
      </c>
    </row>
    <row r="137" spans="3:8" x14ac:dyDescent="0.25">
      <c r="D137" s="2"/>
      <c r="E137" s="2"/>
      <c r="G137">
        <f>IF(OR(D137="",E137=""),"",_xlfn.NETWORKDAYS.INTL(D137,E137,Settings!$B$3,Holidays!$A$2:$A$200)-IF(F137="Yes",0.5,0))</f>
      </c>
    </row>
    <row r="138" spans="3:8" x14ac:dyDescent="0.25">
      <c r="D138" s="2"/>
      <c r="E138" s="2"/>
      <c r="G138">
        <f>IF(OR(D138="",E138=""),"",_xlfn.NETWORKDAYS.INTL(D138,E138,Settings!$B$3,Holidays!$A$2:$A$200)-IF(F138="Yes",0.5,0))</f>
      </c>
    </row>
    <row r="139" spans="3:8" x14ac:dyDescent="0.25">
      <c r="D139" s="2"/>
      <c r="E139" s="2"/>
      <c r="G139">
        <f>IF(OR(D139="",E139=""),"",_xlfn.NETWORKDAYS.INTL(D139,E139,Settings!$B$3,Holidays!$A$2:$A$200)-IF(F139="Yes",0.5,0))</f>
      </c>
    </row>
    <row r="140" spans="3:8" x14ac:dyDescent="0.25">
      <c r="D140" s="2"/>
      <c r="E140" s="2"/>
      <c r="G140">
        <f>IF(OR(D140="",E140=""),"",_xlfn.NETWORKDAYS.INTL(D140,E140,Settings!$B$3,Holidays!$A$2:$A$200)-IF(F140="Yes",0.5,0))</f>
      </c>
    </row>
    <row r="141" spans="3:8" x14ac:dyDescent="0.25">
      <c r="D141" s="2"/>
      <c r="E141" s="2"/>
      <c r="G141">
        <f>IF(OR(D141="",E141=""),"",_xlfn.NETWORKDAYS.INTL(D141,E141,Settings!$B$3,Holidays!$A$2:$A$200)-IF(F141="Yes",0.5,0))</f>
      </c>
    </row>
    <row r="142" spans="3:8" x14ac:dyDescent="0.25">
      <c r="D142" s="2"/>
      <c r="E142" s="2"/>
      <c r="G142">
        <f>IF(OR(D142="",E142=""),"",_xlfn.NETWORKDAYS.INTL(D142,E142,Settings!$B$3,Holidays!$A$2:$A$200)-IF(F142="Yes",0.5,0))</f>
      </c>
    </row>
    <row r="143" spans="3:8" x14ac:dyDescent="0.25">
      <c r="D143" s="2"/>
      <c r="E143" s="2"/>
      <c r="G143">
        <f>IF(OR(D143="",E143=""),"",_xlfn.NETWORKDAYS.INTL(D143,E143,Settings!$B$3,Holidays!$A$2:$A$200)-IF(F143="Yes",0.5,0))</f>
      </c>
    </row>
    <row r="144" spans="3:8" x14ac:dyDescent="0.25">
      <c r="D144" s="2"/>
      <c r="E144" s="2"/>
      <c r="G144">
        <f>IF(OR(D144="",E144=""),"",_xlfn.NETWORKDAYS.INTL(D144,E144,Settings!$B$3,Holidays!$A$2:$A$200)-IF(F144="Yes",0.5,0))</f>
      </c>
    </row>
    <row r="145" spans="3:8" x14ac:dyDescent="0.25">
      <c r="D145" s="2"/>
      <c r="E145" s="2"/>
      <c r="G145">
        <f>IF(OR(D145="",E145=""),"",_xlfn.NETWORKDAYS.INTL(D145,E145,Settings!$B$3,Holidays!$A$2:$A$200)-IF(F145="Yes",0.5,0))</f>
      </c>
    </row>
    <row r="146" spans="3:8" x14ac:dyDescent="0.25">
      <c r="D146" s="2"/>
      <c r="E146" s="2"/>
      <c r="G146">
        <f>IF(OR(D146="",E146=""),"",_xlfn.NETWORKDAYS.INTL(D146,E146,Settings!$B$3,Holidays!$A$2:$A$200)-IF(F146="Yes",0.5,0))</f>
      </c>
    </row>
    <row r="147" spans="3:8" x14ac:dyDescent="0.25">
      <c r="D147" s="2"/>
      <c r="E147" s="2"/>
      <c r="G147">
        <f>IF(OR(D147="",E147=""),"",_xlfn.NETWORKDAYS.INTL(D147,E147,Settings!$B$3,Holidays!$A$2:$A$200)-IF(F147="Yes",0.5,0))</f>
      </c>
    </row>
    <row r="148" spans="3:8" x14ac:dyDescent="0.25">
      <c r="D148" s="2"/>
      <c r="E148" s="2"/>
      <c r="G148">
        <f>IF(OR(D148="",E148=""),"",_xlfn.NETWORKDAYS.INTL(D148,E148,Settings!$B$3,Holidays!$A$2:$A$200)-IF(F148="Yes",0.5,0))</f>
      </c>
    </row>
    <row r="149" spans="3:8" x14ac:dyDescent="0.25">
      <c r="D149" s="2"/>
      <c r="E149" s="2"/>
      <c r="G149">
        <f>IF(OR(D149="",E149=""),"",_xlfn.NETWORKDAYS.INTL(D149,E149,Settings!$B$3,Holidays!$A$2:$A$200)-IF(F149="Yes",0.5,0))</f>
      </c>
    </row>
    <row r="150" spans="3:8" x14ac:dyDescent="0.25">
      <c r="D150" s="2"/>
      <c r="E150" s="2"/>
      <c r="G150">
        <f>IF(OR(D150="",E150=""),"",_xlfn.NETWORKDAYS.INTL(D150,E150,Settings!$B$3,Holidays!$A$2:$A$200)-IF(F150="Yes",0.5,0))</f>
      </c>
    </row>
    <row r="151" spans="3:8" x14ac:dyDescent="0.25">
      <c r="D151" s="2"/>
      <c r="E151" s="2"/>
      <c r="G151">
        <f>IF(OR(D151="",E151=""),"",_xlfn.NETWORKDAYS.INTL(D151,E151,Settings!$B$3,Holidays!$A$2:$A$200)-IF(F151="Yes",0.5,0))</f>
      </c>
    </row>
    <row r="152" spans="3:8" x14ac:dyDescent="0.25">
      <c r="D152" s="2"/>
      <c r="E152" s="2"/>
      <c r="G152">
        <f>IF(OR(D152="",E152=""),"",_xlfn.NETWORKDAYS.INTL(D152,E152,Settings!$B$3,Holidays!$A$2:$A$200)-IF(F152="Yes",0.5,0))</f>
      </c>
    </row>
    <row r="153" spans="3:8" x14ac:dyDescent="0.25">
      <c r="D153" s="2"/>
      <c r="E153" s="2"/>
      <c r="G153">
        <f>IF(OR(D153="",E153=""),"",_xlfn.NETWORKDAYS.INTL(D153,E153,Settings!$B$3,Holidays!$A$2:$A$200)-IF(F153="Yes",0.5,0))</f>
      </c>
    </row>
    <row r="154" spans="3:8" x14ac:dyDescent="0.25">
      <c r="D154" s="2"/>
      <c r="E154" s="2"/>
      <c r="G154">
        <f>IF(OR(D154="",E154=""),"",_xlfn.NETWORKDAYS.INTL(D154,E154,Settings!$B$3,Holidays!$A$2:$A$200)-IF(F154="Yes",0.5,0))</f>
      </c>
    </row>
    <row r="155" spans="3:8" x14ac:dyDescent="0.25">
      <c r="D155" s="2"/>
      <c r="E155" s="2"/>
      <c r="G155">
        <f>IF(OR(D155="",E155=""),"",_xlfn.NETWORKDAYS.INTL(D155,E155,Settings!$B$3,Holidays!$A$2:$A$200)-IF(F155="Yes",0.5,0))</f>
      </c>
    </row>
    <row r="156" spans="3:8" x14ac:dyDescent="0.25">
      <c r="D156" s="2"/>
      <c r="E156" s="2"/>
      <c r="G156">
        <f>IF(OR(D156="",E156=""),"",_xlfn.NETWORKDAYS.INTL(D156,E156,Settings!$B$3,Holidays!$A$2:$A$200)-IF(F156="Yes",0.5,0))</f>
      </c>
    </row>
    <row r="157" spans="3:8" x14ac:dyDescent="0.25">
      <c r="D157" s="2"/>
      <c r="E157" s="2"/>
      <c r="G157">
        <f>IF(OR(D157="",E157=""),"",_xlfn.NETWORKDAYS.INTL(D157,E157,Settings!$B$3,Holidays!$A$2:$A$200)-IF(F157="Yes",0.5,0))</f>
      </c>
    </row>
    <row r="158" spans="3:8" x14ac:dyDescent="0.25">
      <c r="D158" s="2"/>
      <c r="E158" s="2"/>
      <c r="G158">
        <f>IF(OR(D158="",E158=""),"",_xlfn.NETWORKDAYS.INTL(D158,E158,Settings!$B$3,Holidays!$A$2:$A$200)-IF(F158="Yes",0.5,0))</f>
      </c>
    </row>
    <row r="159" spans="3:8" x14ac:dyDescent="0.25">
      <c r="D159" s="2"/>
      <c r="E159" s="2"/>
      <c r="G159">
        <f>IF(OR(D159="",E159=""),"",_xlfn.NETWORKDAYS.INTL(D159,E159,Settings!$B$3,Holidays!$A$2:$A$200)-IF(F159="Yes",0.5,0))</f>
      </c>
    </row>
    <row r="160" spans="3:8" x14ac:dyDescent="0.25">
      <c r="D160" s="2"/>
      <c r="E160" s="2"/>
      <c r="G160">
        <f>IF(OR(D160="",E160=""),"",_xlfn.NETWORKDAYS.INTL(D160,E160,Settings!$B$3,Holidays!$A$2:$A$200)-IF(F160="Yes",0.5,0))</f>
      </c>
    </row>
    <row r="161" spans="3:8" x14ac:dyDescent="0.25">
      <c r="D161" s="2"/>
      <c r="E161" s="2"/>
      <c r="G161">
        <f>IF(OR(D161="",E161=""),"",_xlfn.NETWORKDAYS.INTL(D161,E161,Settings!$B$3,Holidays!$A$2:$A$200)-IF(F161="Yes",0.5,0))</f>
      </c>
    </row>
    <row r="162" spans="3:8" x14ac:dyDescent="0.25">
      <c r="D162" s="2"/>
      <c r="E162" s="2"/>
      <c r="G162">
        <f>IF(OR(D162="",E162=""),"",_xlfn.NETWORKDAYS.INTL(D162,E162,Settings!$B$3,Holidays!$A$2:$A$200)-IF(F162="Yes",0.5,0))</f>
      </c>
    </row>
    <row r="163" spans="3:8" x14ac:dyDescent="0.25">
      <c r="D163" s="2"/>
      <c r="E163" s="2"/>
      <c r="G163">
        <f>IF(OR(D163="",E163=""),"",_xlfn.NETWORKDAYS.INTL(D163,E163,Settings!$B$3,Holidays!$A$2:$A$200)-IF(F163="Yes",0.5,0))</f>
      </c>
    </row>
    <row r="164" spans="3:8" x14ac:dyDescent="0.25">
      <c r="D164" s="2"/>
      <c r="E164" s="2"/>
      <c r="G164">
        <f>IF(OR(D164="",E164=""),"",_xlfn.NETWORKDAYS.INTL(D164,E164,Settings!$B$3,Holidays!$A$2:$A$200)-IF(F164="Yes",0.5,0))</f>
      </c>
    </row>
    <row r="165" spans="3:8" x14ac:dyDescent="0.25">
      <c r="D165" s="2"/>
      <c r="E165" s="2"/>
      <c r="G165">
        <f>IF(OR(D165="",E165=""),"",_xlfn.NETWORKDAYS.INTL(D165,E165,Settings!$B$3,Holidays!$A$2:$A$200)-IF(F165="Yes",0.5,0))</f>
      </c>
    </row>
    <row r="166" spans="3:8" x14ac:dyDescent="0.25">
      <c r="D166" s="2"/>
      <c r="E166" s="2"/>
      <c r="G166">
        <f>IF(OR(D166="",E166=""),"",_xlfn.NETWORKDAYS.INTL(D166,E166,Settings!$B$3,Holidays!$A$2:$A$200)-IF(F166="Yes",0.5,0))</f>
      </c>
    </row>
    <row r="167" spans="3:8" x14ac:dyDescent="0.25">
      <c r="D167" s="2"/>
      <c r="E167" s="2"/>
      <c r="G167">
        <f>IF(OR(D167="",E167=""),"",_xlfn.NETWORKDAYS.INTL(D167,E167,Settings!$B$3,Holidays!$A$2:$A$200)-IF(F167="Yes",0.5,0))</f>
      </c>
    </row>
    <row r="168" spans="3:8" x14ac:dyDescent="0.25">
      <c r="D168" s="2"/>
      <c r="E168" s="2"/>
      <c r="G168">
        <f>IF(OR(D168="",E168=""),"",_xlfn.NETWORKDAYS.INTL(D168,E168,Settings!$B$3,Holidays!$A$2:$A$200)-IF(F168="Yes",0.5,0))</f>
      </c>
    </row>
    <row r="169" spans="3:8" x14ac:dyDescent="0.25">
      <c r="D169" s="2"/>
      <c r="E169" s="2"/>
      <c r="G169">
        <f>IF(OR(D169="",E169=""),"",_xlfn.NETWORKDAYS.INTL(D169,E169,Settings!$B$3,Holidays!$A$2:$A$200)-IF(F169="Yes",0.5,0))</f>
      </c>
    </row>
    <row r="170" spans="3:8" x14ac:dyDescent="0.25">
      <c r="D170" s="2"/>
      <c r="E170" s="2"/>
      <c r="G170">
        <f>IF(OR(D170="",E170=""),"",_xlfn.NETWORKDAYS.INTL(D170,E170,Settings!$B$3,Holidays!$A$2:$A$200)-IF(F170="Yes",0.5,0))</f>
      </c>
    </row>
    <row r="171" spans="3:8" x14ac:dyDescent="0.25">
      <c r="D171" s="2"/>
      <c r="E171" s="2"/>
      <c r="G171">
        <f>IF(OR(D171="",E171=""),"",_xlfn.NETWORKDAYS.INTL(D171,E171,Settings!$B$3,Holidays!$A$2:$A$200)-IF(F171="Yes",0.5,0))</f>
      </c>
    </row>
    <row r="172" spans="3:8" x14ac:dyDescent="0.25">
      <c r="D172" s="2"/>
      <c r="E172" s="2"/>
      <c r="G172">
        <f>IF(OR(D172="",E172=""),"",_xlfn.NETWORKDAYS.INTL(D172,E172,Settings!$B$3,Holidays!$A$2:$A$200)-IF(F172="Yes",0.5,0))</f>
      </c>
    </row>
    <row r="173" spans="3:8" x14ac:dyDescent="0.25">
      <c r="D173" s="2"/>
      <c r="E173" s="2"/>
      <c r="G173">
        <f>IF(OR(D173="",E173=""),"",_xlfn.NETWORKDAYS.INTL(D173,E173,Settings!$B$3,Holidays!$A$2:$A$200)-IF(F173="Yes",0.5,0))</f>
      </c>
    </row>
    <row r="174" spans="3:8" x14ac:dyDescent="0.25">
      <c r="D174" s="2"/>
      <c r="E174" s="2"/>
      <c r="G174">
        <f>IF(OR(D174="",E174=""),"",_xlfn.NETWORKDAYS.INTL(D174,E174,Settings!$B$3,Holidays!$A$2:$A$200)-IF(F174="Yes",0.5,0))</f>
      </c>
    </row>
    <row r="175" spans="3:8" x14ac:dyDescent="0.25">
      <c r="D175" s="2"/>
      <c r="E175" s="2"/>
      <c r="G175">
        <f>IF(OR(D175="",E175=""),"",_xlfn.NETWORKDAYS.INTL(D175,E175,Settings!$B$3,Holidays!$A$2:$A$200)-IF(F175="Yes",0.5,0))</f>
      </c>
    </row>
    <row r="176" spans="3:8" x14ac:dyDescent="0.25">
      <c r="D176" s="2"/>
      <c r="E176" s="2"/>
      <c r="G176">
        <f>IF(OR(D176="",E176=""),"",_xlfn.NETWORKDAYS.INTL(D176,E176,Settings!$B$3,Holidays!$A$2:$A$200)-IF(F176="Yes",0.5,0))</f>
      </c>
    </row>
    <row r="177" spans="3:8" x14ac:dyDescent="0.25">
      <c r="D177" s="2"/>
      <c r="E177" s="2"/>
      <c r="G177">
        <f>IF(OR(D177="",E177=""),"",_xlfn.NETWORKDAYS.INTL(D177,E177,Settings!$B$3,Holidays!$A$2:$A$200)-IF(F177="Yes",0.5,0))</f>
      </c>
    </row>
    <row r="178" spans="3:8" x14ac:dyDescent="0.25">
      <c r="D178" s="2"/>
      <c r="E178" s="2"/>
      <c r="G178">
        <f>IF(OR(D178="",E178=""),"",_xlfn.NETWORKDAYS.INTL(D178,E178,Settings!$B$3,Holidays!$A$2:$A$200)-IF(F178="Yes",0.5,0))</f>
      </c>
    </row>
    <row r="179" spans="3:8" x14ac:dyDescent="0.25">
      <c r="D179" s="2"/>
      <c r="E179" s="2"/>
      <c r="G179">
        <f>IF(OR(D179="",E179=""),"",_xlfn.NETWORKDAYS.INTL(D179,E179,Settings!$B$3,Holidays!$A$2:$A$200)-IF(F179="Yes",0.5,0))</f>
      </c>
    </row>
    <row r="180" spans="3:8" x14ac:dyDescent="0.25">
      <c r="D180" s="2"/>
      <c r="E180" s="2"/>
      <c r="G180">
        <f>IF(OR(D180="",E180=""),"",_xlfn.NETWORKDAYS.INTL(D180,E180,Settings!$B$3,Holidays!$A$2:$A$200)-IF(F180="Yes",0.5,0))</f>
      </c>
    </row>
    <row r="181" spans="3:8" x14ac:dyDescent="0.25">
      <c r="D181" s="2"/>
      <c r="E181" s="2"/>
      <c r="G181">
        <f>IF(OR(D181="",E181=""),"",_xlfn.NETWORKDAYS.INTL(D181,E181,Settings!$B$3,Holidays!$A$2:$A$200)-IF(F181="Yes",0.5,0))</f>
      </c>
    </row>
    <row r="182" spans="3:8" x14ac:dyDescent="0.25">
      <c r="D182" s="2"/>
      <c r="E182" s="2"/>
      <c r="G182">
        <f>IF(OR(D182="",E182=""),"",_xlfn.NETWORKDAYS.INTL(D182,E182,Settings!$B$3,Holidays!$A$2:$A$200)-IF(F182="Yes",0.5,0))</f>
      </c>
    </row>
    <row r="183" spans="3:8" x14ac:dyDescent="0.25">
      <c r="D183" s="2"/>
      <c r="E183" s="2"/>
      <c r="G183">
        <f>IF(OR(D183="",E183=""),"",_xlfn.NETWORKDAYS.INTL(D183,E183,Settings!$B$3,Holidays!$A$2:$A$200)-IF(F183="Yes",0.5,0))</f>
      </c>
    </row>
    <row r="184" spans="3:8" x14ac:dyDescent="0.25">
      <c r="D184" s="2"/>
      <c r="E184" s="2"/>
      <c r="G184">
        <f>IF(OR(D184="",E184=""),"",_xlfn.NETWORKDAYS.INTL(D184,E184,Settings!$B$3,Holidays!$A$2:$A$200)-IF(F184="Yes",0.5,0))</f>
      </c>
    </row>
    <row r="185" spans="3:8" x14ac:dyDescent="0.25">
      <c r="D185" s="2"/>
      <c r="E185" s="2"/>
      <c r="G185">
        <f>IF(OR(D185="",E185=""),"",_xlfn.NETWORKDAYS.INTL(D185,E185,Settings!$B$3,Holidays!$A$2:$A$200)-IF(F185="Yes",0.5,0))</f>
      </c>
    </row>
    <row r="186" spans="3:8" x14ac:dyDescent="0.25">
      <c r="D186" s="2"/>
      <c r="E186" s="2"/>
      <c r="G186">
        <f>IF(OR(D186="",E186=""),"",_xlfn.NETWORKDAYS.INTL(D186,E186,Settings!$B$3,Holidays!$A$2:$A$200)-IF(F186="Yes",0.5,0))</f>
      </c>
    </row>
    <row r="187" spans="3:8" x14ac:dyDescent="0.25">
      <c r="D187" s="2"/>
      <c r="E187" s="2"/>
      <c r="G187">
        <f>IF(OR(D187="",E187=""),"",_xlfn.NETWORKDAYS.INTL(D187,E187,Settings!$B$3,Holidays!$A$2:$A$200)-IF(F187="Yes",0.5,0))</f>
      </c>
    </row>
    <row r="188" spans="3:8" x14ac:dyDescent="0.25">
      <c r="D188" s="2"/>
      <c r="E188" s="2"/>
      <c r="G188">
        <f>IF(OR(D188="",E188=""),"",_xlfn.NETWORKDAYS.INTL(D188,E188,Settings!$B$3,Holidays!$A$2:$A$200)-IF(F188="Yes",0.5,0))</f>
      </c>
    </row>
    <row r="189" spans="3:8" x14ac:dyDescent="0.25">
      <c r="D189" s="2"/>
      <c r="E189" s="2"/>
      <c r="G189">
        <f>IF(OR(D189="",E189=""),"",_xlfn.NETWORKDAYS.INTL(D189,E189,Settings!$B$3,Holidays!$A$2:$A$200)-IF(F189="Yes",0.5,0))</f>
      </c>
    </row>
    <row r="190" spans="3:8" x14ac:dyDescent="0.25">
      <c r="D190" s="2"/>
      <c r="E190" s="2"/>
      <c r="G190">
        <f>IF(OR(D190="",E190=""),"",_xlfn.NETWORKDAYS.INTL(D190,E190,Settings!$B$3,Holidays!$A$2:$A$200)-IF(F190="Yes",0.5,0))</f>
      </c>
    </row>
    <row r="191" spans="3:8" x14ac:dyDescent="0.25">
      <c r="D191" s="2"/>
      <c r="E191" s="2"/>
      <c r="G191">
        <f>IF(OR(D191="",E191=""),"",_xlfn.NETWORKDAYS.INTL(D191,E191,Settings!$B$3,Holidays!$A$2:$A$200)-IF(F191="Yes",0.5,0))</f>
      </c>
    </row>
    <row r="192" spans="3:8" x14ac:dyDescent="0.25">
      <c r="D192" s="2"/>
      <c r="E192" s="2"/>
      <c r="G192">
        <f>IF(OR(D192="",E192=""),"",_xlfn.NETWORKDAYS.INTL(D192,E192,Settings!$B$3,Holidays!$A$2:$A$200)-IF(F192="Yes",0.5,0))</f>
      </c>
    </row>
    <row r="193" spans="3:8" x14ac:dyDescent="0.25">
      <c r="D193" s="2"/>
      <c r="E193" s="2"/>
      <c r="G193">
        <f>IF(OR(D193="",E193=""),"",_xlfn.NETWORKDAYS.INTL(D193,E193,Settings!$B$3,Holidays!$A$2:$A$200)-IF(F193="Yes",0.5,0))</f>
      </c>
    </row>
    <row r="194" spans="3:8" x14ac:dyDescent="0.25">
      <c r="D194" s="2"/>
      <c r="E194" s="2"/>
      <c r="G194">
        <f>IF(OR(D194="",E194=""),"",_xlfn.NETWORKDAYS.INTL(D194,E194,Settings!$B$3,Holidays!$A$2:$A$200)-IF(F194="Yes",0.5,0))</f>
      </c>
    </row>
    <row r="195" spans="3:8" x14ac:dyDescent="0.25">
      <c r="D195" s="2"/>
      <c r="E195" s="2"/>
      <c r="G195">
        <f>IF(OR(D195="",E195=""),"",_xlfn.NETWORKDAYS.INTL(D195,E195,Settings!$B$3,Holidays!$A$2:$A$200)-IF(F195="Yes",0.5,0))</f>
      </c>
    </row>
    <row r="196" spans="3:8" x14ac:dyDescent="0.25">
      <c r="D196" s="2"/>
      <c r="E196" s="2"/>
      <c r="G196">
        <f>IF(OR(D196="",E196=""),"",_xlfn.NETWORKDAYS.INTL(D196,E196,Settings!$B$3,Holidays!$A$2:$A$200)-IF(F196="Yes",0.5,0))</f>
      </c>
    </row>
    <row r="197" spans="3:8" x14ac:dyDescent="0.25">
      <c r="D197" s="2"/>
      <c r="E197" s="2"/>
      <c r="G197">
        <f>IF(OR(D197="",E197=""),"",_xlfn.NETWORKDAYS.INTL(D197,E197,Settings!$B$3,Holidays!$A$2:$A$200)-IF(F197="Yes",0.5,0))</f>
      </c>
    </row>
    <row r="198" spans="3:8" x14ac:dyDescent="0.25">
      <c r="D198" s="2"/>
      <c r="E198" s="2"/>
      <c r="G198">
        <f>IF(OR(D198="",E198=""),"",_xlfn.NETWORKDAYS.INTL(D198,E198,Settings!$B$3,Holidays!$A$2:$A$200)-IF(F198="Yes",0.5,0))</f>
      </c>
    </row>
    <row r="199" spans="3:8" x14ac:dyDescent="0.25">
      <c r="D199" s="2"/>
      <c r="E199" s="2"/>
      <c r="G199">
        <f>IF(OR(D199="",E199=""),"",_xlfn.NETWORKDAYS.INTL(D199,E199,Settings!$B$3,Holidays!$A$2:$A$200)-IF(F199="Yes",0.5,0))</f>
      </c>
    </row>
    <row r="200" spans="3:8" x14ac:dyDescent="0.25">
      <c r="D200" s="2"/>
      <c r="E200" s="2"/>
      <c r="G200">
        <f>IF(OR(D200="",E200=""),"",_xlfn.NETWORKDAYS.INTL(D200,E200,Settings!$B$3,Holidays!$A$2:$A$200)-IF(F200="Yes",0.5,0))</f>
      </c>
    </row>
    <row r="201" spans="3:8" x14ac:dyDescent="0.25">
      <c r="D201" s="2"/>
      <c r="E201" s="2"/>
      <c r="G201">
        <f>IF(OR(D201="",E201=""),"",_xlfn.NETWORKDAYS.INTL(D201,E201,Settings!$B$3,Holidays!$A$2:$A$200)-IF(F201="Yes",0.5,0))</f>
      </c>
    </row>
    <row r="202" spans="3:8" x14ac:dyDescent="0.25">
      <c r="D202" s="2"/>
      <c r="E202" s="2"/>
      <c r="G202">
        <f>IF(OR(D202="",E202=""),"",_xlfn.NETWORKDAYS.INTL(D202,E202,Settings!$B$3,Holidays!$A$2:$A$200)-IF(F202="Yes",0.5,0))</f>
      </c>
    </row>
    <row r="203" spans="3:8" x14ac:dyDescent="0.25">
      <c r="D203" s="2"/>
      <c r="E203" s="2"/>
      <c r="G203">
        <f>IF(OR(D203="",E203=""),"",_xlfn.NETWORKDAYS.INTL(D203,E203,Settings!$B$3,Holidays!$A$2:$A$200)-IF(F203="Yes",0.5,0))</f>
      </c>
    </row>
    <row r="204" spans="3:8" x14ac:dyDescent="0.25">
      <c r="D204" s="2"/>
      <c r="E204" s="2"/>
      <c r="G204">
        <f>IF(OR(D204="",E204=""),"",_xlfn.NETWORKDAYS.INTL(D204,E204,Settings!$B$3,Holidays!$A$2:$A$200)-IF(F204="Yes",0.5,0))</f>
      </c>
    </row>
    <row r="205" spans="3:8" x14ac:dyDescent="0.25">
      <c r="D205" s="2"/>
      <c r="E205" s="2"/>
      <c r="G205">
        <f>IF(OR(D205="",E205=""),"",_xlfn.NETWORKDAYS.INTL(D205,E205,Settings!$B$3,Holidays!$A$2:$A$200)-IF(F205="Yes",0.5,0))</f>
      </c>
    </row>
    <row r="206" spans="3:8" x14ac:dyDescent="0.25">
      <c r="D206" s="2"/>
      <c r="E206" s="2"/>
      <c r="G206">
        <f>IF(OR(D206="",E206=""),"",_xlfn.NETWORKDAYS.INTL(D206,E206,Settings!$B$3,Holidays!$A$2:$A$200)-IF(F206="Yes",0.5,0))</f>
      </c>
    </row>
    <row r="207" spans="3:8" x14ac:dyDescent="0.25">
      <c r="D207" s="2"/>
      <c r="E207" s="2"/>
      <c r="G207">
        <f>IF(OR(D207="",E207=""),"",_xlfn.NETWORKDAYS.INTL(D207,E207,Settings!$B$3,Holidays!$A$2:$A$200)-IF(F207="Yes",0.5,0))</f>
      </c>
    </row>
    <row r="208" spans="3:8" x14ac:dyDescent="0.25">
      <c r="D208" s="2"/>
      <c r="E208" s="2"/>
      <c r="G208">
        <f>IF(OR(D208="",E208=""),"",_xlfn.NETWORKDAYS.INTL(D208,E208,Settings!$B$3,Holidays!$A$2:$A$200)-IF(F208="Yes",0.5,0))</f>
      </c>
    </row>
    <row r="209" spans="3:8" x14ac:dyDescent="0.25">
      <c r="D209" s="2"/>
      <c r="E209" s="2"/>
      <c r="G209">
        <f>IF(OR(D209="",E209=""),"",_xlfn.NETWORKDAYS.INTL(D209,E209,Settings!$B$3,Holidays!$A$2:$A$200)-IF(F209="Yes",0.5,0))</f>
      </c>
    </row>
    <row r="210" spans="3:8" x14ac:dyDescent="0.25">
      <c r="D210" s="2"/>
      <c r="E210" s="2"/>
      <c r="G210">
        <f>IF(OR(D210="",E210=""),"",_xlfn.NETWORKDAYS.INTL(D210,E210,Settings!$B$3,Holidays!$A$2:$A$200)-IF(F210="Yes",0.5,0))</f>
      </c>
    </row>
    <row r="211" spans="3:8" x14ac:dyDescent="0.25">
      <c r="D211" s="2"/>
      <c r="E211" s="2"/>
      <c r="G211">
        <f>IF(OR(D211="",E211=""),"",_xlfn.NETWORKDAYS.INTL(D211,E211,Settings!$B$3,Holidays!$A$2:$A$200)-IF(F211="Yes",0.5,0))</f>
      </c>
    </row>
    <row r="212" spans="3:8" x14ac:dyDescent="0.25">
      <c r="D212" s="2"/>
      <c r="E212" s="2"/>
      <c r="G212">
        <f>IF(OR(D212="",E212=""),"",_xlfn.NETWORKDAYS.INTL(D212,E212,Settings!$B$3,Holidays!$A$2:$A$200)-IF(F212="Yes",0.5,0))</f>
      </c>
    </row>
    <row r="213" spans="3:8" x14ac:dyDescent="0.25">
      <c r="D213" s="2"/>
      <c r="E213" s="2"/>
      <c r="G213">
        <f>IF(OR(D213="",E213=""),"",_xlfn.NETWORKDAYS.INTL(D213,E213,Settings!$B$3,Holidays!$A$2:$A$200)-IF(F213="Yes",0.5,0))</f>
      </c>
    </row>
    <row r="214" spans="3:8" x14ac:dyDescent="0.25">
      <c r="D214" s="2"/>
      <c r="E214" s="2"/>
      <c r="G214">
        <f>IF(OR(D214="",E214=""),"",_xlfn.NETWORKDAYS.INTL(D214,E214,Settings!$B$3,Holidays!$A$2:$A$200)-IF(F214="Yes",0.5,0))</f>
      </c>
    </row>
    <row r="215" spans="3:8" x14ac:dyDescent="0.25">
      <c r="D215" s="2"/>
      <c r="E215" s="2"/>
      <c r="G215">
        <f>IF(OR(D215="",E215=""),"",_xlfn.NETWORKDAYS.INTL(D215,E215,Settings!$B$3,Holidays!$A$2:$A$200)-IF(F215="Yes",0.5,0))</f>
      </c>
    </row>
    <row r="216" spans="3:8" x14ac:dyDescent="0.25">
      <c r="D216" s="2"/>
      <c r="E216" s="2"/>
      <c r="G216">
        <f>IF(OR(D216="",E216=""),"",_xlfn.NETWORKDAYS.INTL(D216,E216,Settings!$B$3,Holidays!$A$2:$A$200)-IF(F216="Yes",0.5,0))</f>
      </c>
    </row>
    <row r="217" spans="3:8" x14ac:dyDescent="0.25">
      <c r="D217" s="2"/>
      <c r="E217" s="2"/>
      <c r="G217">
        <f>IF(OR(D217="",E217=""),"",_xlfn.NETWORKDAYS.INTL(D217,E217,Settings!$B$3,Holidays!$A$2:$A$200)-IF(F217="Yes",0.5,0))</f>
      </c>
    </row>
    <row r="218" spans="3:8" x14ac:dyDescent="0.25">
      <c r="D218" s="2"/>
      <c r="E218" s="2"/>
      <c r="G218">
        <f>IF(OR(D218="",E218=""),"",_xlfn.NETWORKDAYS.INTL(D218,E218,Settings!$B$3,Holidays!$A$2:$A$200)-IF(F218="Yes",0.5,0))</f>
      </c>
    </row>
    <row r="219" spans="3:8" x14ac:dyDescent="0.25">
      <c r="D219" s="2"/>
      <c r="E219" s="2"/>
      <c r="G219">
        <f>IF(OR(D219="",E219=""),"",_xlfn.NETWORKDAYS.INTL(D219,E219,Settings!$B$3,Holidays!$A$2:$A$200)-IF(F219="Yes",0.5,0))</f>
      </c>
    </row>
    <row r="220" spans="3:8" x14ac:dyDescent="0.25">
      <c r="D220" s="2"/>
      <c r="E220" s="2"/>
      <c r="G220">
        <f>IF(OR(D220="",E220=""),"",_xlfn.NETWORKDAYS.INTL(D220,E220,Settings!$B$3,Holidays!$A$2:$A$200)-IF(F220="Yes",0.5,0))</f>
      </c>
    </row>
    <row r="221" spans="3:8" x14ac:dyDescent="0.25">
      <c r="D221" s="2"/>
      <c r="E221" s="2"/>
      <c r="G221">
        <f>IF(OR(D221="",E221=""),"",_xlfn.NETWORKDAYS.INTL(D221,E221,Settings!$B$3,Holidays!$A$2:$A$200)-IF(F221="Yes",0.5,0))</f>
      </c>
    </row>
    <row r="222" spans="3:8" x14ac:dyDescent="0.25">
      <c r="D222" s="2"/>
      <c r="E222" s="2"/>
      <c r="G222">
        <f>IF(OR(D222="",E222=""),"",_xlfn.NETWORKDAYS.INTL(D222,E222,Settings!$B$3,Holidays!$A$2:$A$200)-IF(F222="Yes",0.5,0))</f>
      </c>
    </row>
    <row r="223" spans="3:8" x14ac:dyDescent="0.25">
      <c r="D223" s="2"/>
      <c r="E223" s="2"/>
      <c r="G223">
        <f>IF(OR(D223="",E223=""),"",_xlfn.NETWORKDAYS.INTL(D223,E223,Settings!$B$3,Holidays!$A$2:$A$200)-IF(F223="Yes",0.5,0))</f>
      </c>
    </row>
    <row r="224" spans="3:8" x14ac:dyDescent="0.25">
      <c r="D224" s="2"/>
      <c r="E224" s="2"/>
      <c r="G224">
        <f>IF(OR(D224="",E224=""),"",_xlfn.NETWORKDAYS.INTL(D224,E224,Settings!$B$3,Holidays!$A$2:$A$200)-IF(F224="Yes",0.5,0))</f>
      </c>
    </row>
    <row r="225" spans="3:8" x14ac:dyDescent="0.25">
      <c r="D225" s="2"/>
      <c r="E225" s="2"/>
      <c r="G225">
        <f>IF(OR(D225="",E225=""),"",_xlfn.NETWORKDAYS.INTL(D225,E225,Settings!$B$3,Holidays!$A$2:$A$200)-IF(F225="Yes",0.5,0))</f>
      </c>
    </row>
    <row r="226" spans="3:8" x14ac:dyDescent="0.25">
      <c r="D226" s="2"/>
      <c r="E226" s="2"/>
      <c r="G226">
        <f>IF(OR(D226="",E226=""),"",_xlfn.NETWORKDAYS.INTL(D226,E226,Settings!$B$3,Holidays!$A$2:$A$200)-IF(F226="Yes",0.5,0))</f>
      </c>
    </row>
    <row r="227" spans="3:8" x14ac:dyDescent="0.25">
      <c r="D227" s="2"/>
      <c r="E227" s="2"/>
      <c r="G227">
        <f>IF(OR(D227="",E227=""),"",_xlfn.NETWORKDAYS.INTL(D227,E227,Settings!$B$3,Holidays!$A$2:$A$200)-IF(F227="Yes",0.5,0))</f>
      </c>
    </row>
    <row r="228" spans="3:8" x14ac:dyDescent="0.25">
      <c r="D228" s="2"/>
      <c r="E228" s="2"/>
      <c r="G228">
        <f>IF(OR(D228="",E228=""),"",_xlfn.NETWORKDAYS.INTL(D228,E228,Settings!$B$3,Holidays!$A$2:$A$200)-IF(F228="Yes",0.5,0))</f>
      </c>
    </row>
    <row r="229" spans="3:8" x14ac:dyDescent="0.25">
      <c r="D229" s="2"/>
      <c r="E229" s="2"/>
      <c r="G229">
        <f>IF(OR(D229="",E229=""),"",_xlfn.NETWORKDAYS.INTL(D229,E229,Settings!$B$3,Holidays!$A$2:$A$200)-IF(F229="Yes",0.5,0))</f>
      </c>
    </row>
    <row r="230" spans="3:8" x14ac:dyDescent="0.25">
      <c r="D230" s="2"/>
      <c r="E230" s="2"/>
      <c r="G230">
        <f>IF(OR(D230="",E230=""),"",_xlfn.NETWORKDAYS.INTL(D230,E230,Settings!$B$3,Holidays!$A$2:$A$200)-IF(F230="Yes",0.5,0))</f>
      </c>
    </row>
    <row r="231" spans="3:8" x14ac:dyDescent="0.25">
      <c r="D231" s="2"/>
      <c r="E231" s="2"/>
      <c r="G231">
        <f>IF(OR(D231="",E231=""),"",_xlfn.NETWORKDAYS.INTL(D231,E231,Settings!$B$3,Holidays!$A$2:$A$200)-IF(F231="Yes",0.5,0))</f>
      </c>
    </row>
    <row r="232" spans="3:8" x14ac:dyDescent="0.25">
      <c r="D232" s="2"/>
      <c r="E232" s="2"/>
      <c r="G232">
        <f>IF(OR(D232="",E232=""),"",_xlfn.NETWORKDAYS.INTL(D232,E232,Settings!$B$3,Holidays!$A$2:$A$200)-IF(F232="Yes",0.5,0))</f>
      </c>
    </row>
    <row r="233" spans="3:8" x14ac:dyDescent="0.25">
      <c r="D233" s="2"/>
      <c r="E233" s="2"/>
      <c r="G233">
        <f>IF(OR(D233="",E233=""),"",_xlfn.NETWORKDAYS.INTL(D233,E233,Settings!$B$3,Holidays!$A$2:$A$200)-IF(F233="Yes",0.5,0))</f>
      </c>
    </row>
    <row r="234" spans="3:8" x14ac:dyDescent="0.25">
      <c r="D234" s="2"/>
      <c r="E234" s="2"/>
      <c r="G234">
        <f>IF(OR(D234="",E234=""),"",_xlfn.NETWORKDAYS.INTL(D234,E234,Settings!$B$3,Holidays!$A$2:$A$200)-IF(F234="Yes",0.5,0))</f>
      </c>
    </row>
    <row r="235" spans="3:8" x14ac:dyDescent="0.25">
      <c r="D235" s="2"/>
      <c r="E235" s="2"/>
      <c r="G235">
        <f>IF(OR(D235="",E235=""),"",_xlfn.NETWORKDAYS.INTL(D235,E235,Settings!$B$3,Holidays!$A$2:$A$200)-IF(F235="Yes",0.5,0))</f>
      </c>
    </row>
    <row r="236" spans="3:8" x14ac:dyDescent="0.25">
      <c r="D236" s="2"/>
      <c r="E236" s="2"/>
      <c r="G236">
        <f>IF(OR(D236="",E236=""),"",_xlfn.NETWORKDAYS.INTL(D236,E236,Settings!$B$3,Holidays!$A$2:$A$200)-IF(F236="Yes",0.5,0))</f>
      </c>
    </row>
    <row r="237" spans="3:8" x14ac:dyDescent="0.25">
      <c r="D237" s="2"/>
      <c r="E237" s="2"/>
      <c r="G237">
        <f>IF(OR(D237="",E237=""),"",_xlfn.NETWORKDAYS.INTL(D237,E237,Settings!$B$3,Holidays!$A$2:$A$200)-IF(F237="Yes",0.5,0))</f>
      </c>
    </row>
    <row r="238" spans="3:8" x14ac:dyDescent="0.25">
      <c r="D238" s="2"/>
      <c r="E238" s="2"/>
      <c r="G238">
        <f>IF(OR(D238="",E238=""),"",_xlfn.NETWORKDAYS.INTL(D238,E238,Settings!$B$3,Holidays!$A$2:$A$200)-IF(F238="Yes",0.5,0))</f>
      </c>
    </row>
    <row r="239" spans="3:8" x14ac:dyDescent="0.25">
      <c r="D239" s="2"/>
      <c r="E239" s="2"/>
      <c r="G239">
        <f>IF(OR(D239="",E239=""),"",_xlfn.NETWORKDAYS.INTL(D239,E239,Settings!$B$3,Holidays!$A$2:$A$200)-IF(F239="Yes",0.5,0))</f>
      </c>
    </row>
    <row r="240" spans="3:8" x14ac:dyDescent="0.25">
      <c r="D240" s="2"/>
      <c r="E240" s="2"/>
      <c r="G240">
        <f>IF(OR(D240="",E240=""),"",_xlfn.NETWORKDAYS.INTL(D240,E240,Settings!$B$3,Holidays!$A$2:$A$200)-IF(F240="Yes",0.5,0))</f>
      </c>
    </row>
    <row r="241" spans="3:8" x14ac:dyDescent="0.25">
      <c r="D241" s="2"/>
      <c r="E241" s="2"/>
      <c r="G241">
        <f>IF(OR(D241="",E241=""),"",_xlfn.NETWORKDAYS.INTL(D241,E241,Settings!$B$3,Holidays!$A$2:$A$200)-IF(F241="Yes",0.5,0))</f>
      </c>
    </row>
    <row r="242" spans="3:8" x14ac:dyDescent="0.25">
      <c r="D242" s="2"/>
      <c r="E242" s="2"/>
      <c r="G242">
        <f>IF(OR(D242="",E242=""),"",_xlfn.NETWORKDAYS.INTL(D242,E242,Settings!$B$3,Holidays!$A$2:$A$200)-IF(F242="Yes",0.5,0))</f>
      </c>
    </row>
    <row r="243" spans="3:8" x14ac:dyDescent="0.25">
      <c r="D243" s="2"/>
      <c r="E243" s="2"/>
      <c r="G243">
        <f>IF(OR(D243="",E243=""),"",_xlfn.NETWORKDAYS.INTL(D243,E243,Settings!$B$3,Holidays!$A$2:$A$200)-IF(F243="Yes",0.5,0))</f>
      </c>
    </row>
    <row r="244" spans="3:8" x14ac:dyDescent="0.25">
      <c r="D244" s="2"/>
      <c r="E244" s="2"/>
      <c r="G244">
        <f>IF(OR(D244="",E244=""),"",_xlfn.NETWORKDAYS.INTL(D244,E244,Settings!$B$3,Holidays!$A$2:$A$200)-IF(F244="Yes",0.5,0))</f>
      </c>
    </row>
    <row r="245" spans="3:8" x14ac:dyDescent="0.25">
      <c r="D245" s="2"/>
      <c r="E245" s="2"/>
      <c r="G245">
        <f>IF(OR(D245="",E245=""),"",_xlfn.NETWORKDAYS.INTL(D245,E245,Settings!$B$3,Holidays!$A$2:$A$200)-IF(F245="Yes",0.5,0))</f>
      </c>
    </row>
    <row r="246" spans="3:8" x14ac:dyDescent="0.25">
      <c r="D246" s="2"/>
      <c r="E246" s="2"/>
      <c r="G246">
        <f>IF(OR(D246="",E246=""),"",_xlfn.NETWORKDAYS.INTL(D246,E246,Settings!$B$3,Holidays!$A$2:$A$200)-IF(F246="Yes",0.5,0))</f>
      </c>
    </row>
    <row r="247" spans="3:8" x14ac:dyDescent="0.25">
      <c r="D247" s="2"/>
      <c r="E247" s="2"/>
      <c r="G247">
        <f>IF(OR(D247="",E247=""),"",_xlfn.NETWORKDAYS.INTL(D247,E247,Settings!$B$3,Holidays!$A$2:$A$200)-IF(F247="Yes",0.5,0))</f>
      </c>
    </row>
    <row r="248" spans="3:8" x14ac:dyDescent="0.25">
      <c r="D248" s="2"/>
      <c r="E248" s="2"/>
      <c r="G248">
        <f>IF(OR(D248="",E248=""),"",_xlfn.NETWORKDAYS.INTL(D248,E248,Settings!$B$3,Holidays!$A$2:$A$200)-IF(F248="Yes",0.5,0))</f>
      </c>
    </row>
    <row r="249" spans="3:8" x14ac:dyDescent="0.25">
      <c r="D249" s="2"/>
      <c r="E249" s="2"/>
      <c r="G249">
        <f>IF(OR(D249="",E249=""),"",_xlfn.NETWORKDAYS.INTL(D249,E249,Settings!$B$3,Holidays!$A$2:$A$200)-IF(F249="Yes",0.5,0))</f>
      </c>
    </row>
    <row r="250" spans="3:8" x14ac:dyDescent="0.25">
      <c r="D250" s="2"/>
      <c r="E250" s="2"/>
      <c r="G250">
        <f>IF(OR(D250="",E250=""),"",_xlfn.NETWORKDAYS.INTL(D250,E250,Settings!$B$3,Holidays!$A$2:$A$200)-IF(F250="Yes",0.5,0))</f>
      </c>
    </row>
    <row r="251" spans="3:8" x14ac:dyDescent="0.25">
      <c r="D251" s="2"/>
      <c r="E251" s="2"/>
      <c r="G251">
        <f>IF(OR(D251="",E251=""),"",_xlfn.NETWORKDAYS.INTL(D251,E251,Settings!$B$3,Holidays!$A$2:$A$200)-IF(F251="Yes",0.5,0))</f>
      </c>
    </row>
    <row r="252" spans="3:8" x14ac:dyDescent="0.25">
      <c r="D252" s="2"/>
      <c r="E252" s="2"/>
      <c r="G252">
        <f>IF(OR(D252="",E252=""),"",_xlfn.NETWORKDAYS.INTL(D252,E252,Settings!$B$3,Holidays!$A$2:$A$200)-IF(F252="Yes",0.5,0))</f>
      </c>
    </row>
    <row r="253" spans="3:8" x14ac:dyDescent="0.25">
      <c r="D253" s="2"/>
      <c r="E253" s="2"/>
      <c r="G253">
        <f>IF(OR(D253="",E253=""),"",_xlfn.NETWORKDAYS.INTL(D253,E253,Settings!$B$3,Holidays!$A$2:$A$200)-IF(F253="Yes",0.5,0))</f>
      </c>
    </row>
    <row r="254" spans="3:8" x14ac:dyDescent="0.25">
      <c r="D254" s="2"/>
      <c r="E254" s="2"/>
      <c r="G254">
        <f>IF(OR(D254="",E254=""),"",_xlfn.NETWORKDAYS.INTL(D254,E254,Settings!$B$3,Holidays!$A$2:$A$200)-IF(F254="Yes",0.5,0))</f>
      </c>
    </row>
    <row r="255" spans="3:8" x14ac:dyDescent="0.25">
      <c r="D255" s="2"/>
      <c r="E255" s="2"/>
      <c r="G255">
        <f>IF(OR(D255="",E255=""),"",_xlfn.NETWORKDAYS.INTL(D255,E255,Settings!$B$3,Holidays!$A$2:$A$200)-IF(F255="Yes",0.5,0))</f>
      </c>
    </row>
    <row r="256" spans="3:8" x14ac:dyDescent="0.25">
      <c r="D256" s="2"/>
      <c r="E256" s="2"/>
      <c r="G256">
        <f>IF(OR(D256="",E256=""),"",_xlfn.NETWORKDAYS.INTL(D256,E256,Settings!$B$3,Holidays!$A$2:$A$200)-IF(F256="Yes",0.5,0))</f>
      </c>
    </row>
    <row r="257" spans="3:8" x14ac:dyDescent="0.25">
      <c r="D257" s="2"/>
      <c r="E257" s="2"/>
      <c r="G257">
        <f>IF(OR(D257="",E257=""),"",_xlfn.NETWORKDAYS.INTL(D257,E257,Settings!$B$3,Holidays!$A$2:$A$200)-IF(F257="Yes",0.5,0))</f>
      </c>
    </row>
    <row r="258" spans="3:8" x14ac:dyDescent="0.25">
      <c r="D258" s="2"/>
      <c r="E258" s="2"/>
      <c r="G258">
        <f>IF(OR(D258="",E258=""),"",_xlfn.NETWORKDAYS.INTL(D258,E258,Settings!$B$3,Holidays!$A$2:$A$200)-IF(F258="Yes",0.5,0))</f>
      </c>
    </row>
    <row r="259" spans="3:8" x14ac:dyDescent="0.25">
      <c r="D259" s="2"/>
      <c r="E259" s="2"/>
      <c r="G259">
        <f>IF(OR(D259="",E259=""),"",_xlfn.NETWORKDAYS.INTL(D259,E259,Settings!$B$3,Holidays!$A$2:$A$200)-IF(F259="Yes",0.5,0))</f>
      </c>
    </row>
    <row r="260" spans="3:8" x14ac:dyDescent="0.25">
      <c r="D260" s="2"/>
      <c r="E260" s="2"/>
      <c r="G260">
        <f>IF(OR(D260="",E260=""),"",_xlfn.NETWORKDAYS.INTL(D260,E260,Settings!$B$3,Holidays!$A$2:$A$200)-IF(F260="Yes",0.5,0))</f>
      </c>
    </row>
    <row r="261" spans="3:8" x14ac:dyDescent="0.25">
      <c r="D261" s="2"/>
      <c r="E261" s="2"/>
      <c r="G261">
        <f>IF(OR(D261="",E261=""),"",_xlfn.NETWORKDAYS.INTL(D261,E261,Settings!$B$3,Holidays!$A$2:$A$200)-IF(F261="Yes",0.5,0))</f>
      </c>
    </row>
    <row r="262" spans="3:8" x14ac:dyDescent="0.25">
      <c r="D262" s="2"/>
      <c r="E262" s="2"/>
      <c r="G262">
        <f>IF(OR(D262="",E262=""),"",_xlfn.NETWORKDAYS.INTL(D262,E262,Settings!$B$3,Holidays!$A$2:$A$200)-IF(F262="Yes",0.5,0))</f>
      </c>
    </row>
    <row r="263" spans="3:8" x14ac:dyDescent="0.25">
      <c r="D263" s="2"/>
      <c r="E263" s="2"/>
      <c r="G263">
        <f>IF(OR(D263="",E263=""),"",_xlfn.NETWORKDAYS.INTL(D263,E263,Settings!$B$3,Holidays!$A$2:$A$200)-IF(F263="Yes",0.5,0))</f>
      </c>
    </row>
    <row r="264" spans="3:8" x14ac:dyDescent="0.25">
      <c r="D264" s="2"/>
      <c r="E264" s="2"/>
      <c r="G264">
        <f>IF(OR(D264="",E264=""),"",_xlfn.NETWORKDAYS.INTL(D264,E264,Settings!$B$3,Holidays!$A$2:$A$200)-IF(F264="Yes",0.5,0))</f>
      </c>
    </row>
    <row r="265" spans="3:8" x14ac:dyDescent="0.25">
      <c r="D265" s="2"/>
      <c r="E265" s="2"/>
      <c r="G265">
        <f>IF(OR(D265="",E265=""),"",_xlfn.NETWORKDAYS.INTL(D265,E265,Settings!$B$3,Holidays!$A$2:$A$200)-IF(F265="Yes",0.5,0))</f>
      </c>
    </row>
    <row r="266" spans="3:8" x14ac:dyDescent="0.25">
      <c r="D266" s="2"/>
      <c r="E266" s="2"/>
      <c r="G266">
        <f>IF(OR(D266="",E266=""),"",_xlfn.NETWORKDAYS.INTL(D266,E266,Settings!$B$3,Holidays!$A$2:$A$200)-IF(F266="Yes",0.5,0))</f>
      </c>
    </row>
    <row r="267" spans="3:8" x14ac:dyDescent="0.25">
      <c r="D267" s="2"/>
      <c r="E267" s="2"/>
      <c r="G267">
        <f>IF(OR(D267="",E267=""),"",_xlfn.NETWORKDAYS.INTL(D267,E267,Settings!$B$3,Holidays!$A$2:$A$200)-IF(F267="Yes",0.5,0))</f>
      </c>
    </row>
    <row r="268" spans="3:8" x14ac:dyDescent="0.25">
      <c r="D268" s="2"/>
      <c r="E268" s="2"/>
      <c r="G268">
        <f>IF(OR(D268="",E268=""),"",_xlfn.NETWORKDAYS.INTL(D268,E268,Settings!$B$3,Holidays!$A$2:$A$200)-IF(F268="Yes",0.5,0))</f>
      </c>
    </row>
    <row r="269" spans="3:8" x14ac:dyDescent="0.25">
      <c r="D269" s="2"/>
      <c r="E269" s="2"/>
      <c r="G269">
        <f>IF(OR(D269="",E269=""),"",_xlfn.NETWORKDAYS.INTL(D269,E269,Settings!$B$3,Holidays!$A$2:$A$200)-IF(F269="Yes",0.5,0))</f>
      </c>
    </row>
    <row r="270" spans="3:8" x14ac:dyDescent="0.25">
      <c r="D270" s="2"/>
      <c r="E270" s="2"/>
      <c r="G270">
        <f>IF(OR(D270="",E270=""),"",_xlfn.NETWORKDAYS.INTL(D270,E270,Settings!$B$3,Holidays!$A$2:$A$200)-IF(F270="Yes",0.5,0))</f>
      </c>
    </row>
    <row r="271" spans="3:8" x14ac:dyDescent="0.25">
      <c r="D271" s="2"/>
      <c r="E271" s="2"/>
      <c r="G271">
        <f>IF(OR(D271="",E271=""),"",_xlfn.NETWORKDAYS.INTL(D271,E271,Settings!$B$3,Holidays!$A$2:$A$200)-IF(F271="Yes",0.5,0))</f>
      </c>
    </row>
    <row r="272" spans="3:8" x14ac:dyDescent="0.25">
      <c r="D272" s="2"/>
      <c r="E272" s="2"/>
      <c r="G272">
        <f>IF(OR(D272="",E272=""),"",_xlfn.NETWORKDAYS.INTL(D272,E272,Settings!$B$3,Holidays!$A$2:$A$200)-IF(F272="Yes",0.5,0))</f>
      </c>
    </row>
    <row r="273" spans="3:8" x14ac:dyDescent="0.25">
      <c r="D273" s="2"/>
      <c r="E273" s="2"/>
      <c r="G273">
        <f>IF(OR(D273="",E273=""),"",_xlfn.NETWORKDAYS.INTL(D273,E273,Settings!$B$3,Holidays!$A$2:$A$200)-IF(F273="Yes",0.5,0))</f>
      </c>
    </row>
    <row r="274" spans="3:8" x14ac:dyDescent="0.25">
      <c r="D274" s="2"/>
      <c r="E274" s="2"/>
      <c r="G274">
        <f>IF(OR(D274="",E274=""),"",_xlfn.NETWORKDAYS.INTL(D274,E274,Settings!$B$3,Holidays!$A$2:$A$200)-IF(F274="Yes",0.5,0))</f>
      </c>
    </row>
    <row r="275" spans="3:8" x14ac:dyDescent="0.25">
      <c r="D275" s="2"/>
      <c r="E275" s="2"/>
      <c r="G275">
        <f>IF(OR(D275="",E275=""),"",_xlfn.NETWORKDAYS.INTL(D275,E275,Settings!$B$3,Holidays!$A$2:$A$200)-IF(F275="Yes",0.5,0))</f>
      </c>
    </row>
    <row r="276" spans="3:8" x14ac:dyDescent="0.25">
      <c r="D276" s="2"/>
      <c r="E276" s="2"/>
      <c r="G276">
        <f>IF(OR(D276="",E276=""),"",_xlfn.NETWORKDAYS.INTL(D276,E276,Settings!$B$3,Holidays!$A$2:$A$200)-IF(F276="Yes",0.5,0))</f>
      </c>
    </row>
    <row r="277" spans="3:8" x14ac:dyDescent="0.25">
      <c r="D277" s="2"/>
      <c r="E277" s="2"/>
      <c r="G277">
        <f>IF(OR(D277="",E277=""),"",_xlfn.NETWORKDAYS.INTL(D277,E277,Settings!$B$3,Holidays!$A$2:$A$200)-IF(F277="Yes",0.5,0))</f>
      </c>
    </row>
    <row r="278" spans="3:8" x14ac:dyDescent="0.25">
      <c r="D278" s="2"/>
      <c r="E278" s="2"/>
      <c r="G278">
        <f>IF(OR(D278="",E278=""),"",_xlfn.NETWORKDAYS.INTL(D278,E278,Settings!$B$3,Holidays!$A$2:$A$200)-IF(F278="Yes",0.5,0))</f>
      </c>
    </row>
    <row r="279" spans="3:8" x14ac:dyDescent="0.25">
      <c r="D279" s="2"/>
      <c r="E279" s="2"/>
      <c r="G279">
        <f>IF(OR(D279="",E279=""),"",_xlfn.NETWORKDAYS.INTL(D279,E279,Settings!$B$3,Holidays!$A$2:$A$200)-IF(F279="Yes",0.5,0))</f>
      </c>
    </row>
    <row r="280" spans="3:8" x14ac:dyDescent="0.25">
      <c r="D280" s="2"/>
      <c r="E280" s="2"/>
      <c r="G280">
        <f>IF(OR(D280="",E280=""),"",_xlfn.NETWORKDAYS.INTL(D280,E280,Settings!$B$3,Holidays!$A$2:$A$200)-IF(F280="Yes",0.5,0))</f>
      </c>
    </row>
    <row r="281" spans="3:8" x14ac:dyDescent="0.25">
      <c r="D281" s="2"/>
      <c r="E281" s="2"/>
      <c r="G281">
        <f>IF(OR(D281="",E281=""),"",_xlfn.NETWORKDAYS.INTL(D281,E281,Settings!$B$3,Holidays!$A$2:$A$200)-IF(F281="Yes",0.5,0))</f>
      </c>
    </row>
    <row r="282" spans="3:8" x14ac:dyDescent="0.25">
      <c r="D282" s="2"/>
      <c r="E282" s="2"/>
      <c r="G282">
        <f>IF(OR(D282="",E282=""),"",_xlfn.NETWORKDAYS.INTL(D282,E282,Settings!$B$3,Holidays!$A$2:$A$200)-IF(F282="Yes",0.5,0))</f>
      </c>
    </row>
    <row r="283" spans="3:8" x14ac:dyDescent="0.25">
      <c r="D283" s="2"/>
      <c r="E283" s="2"/>
      <c r="G283">
        <f>IF(OR(D283="",E283=""),"",_xlfn.NETWORKDAYS.INTL(D283,E283,Settings!$B$3,Holidays!$A$2:$A$200)-IF(F283="Yes",0.5,0))</f>
      </c>
    </row>
    <row r="284" spans="3:8" x14ac:dyDescent="0.25">
      <c r="D284" s="2"/>
      <c r="E284" s="2"/>
      <c r="G284">
        <f>IF(OR(D284="",E284=""),"",_xlfn.NETWORKDAYS.INTL(D284,E284,Settings!$B$3,Holidays!$A$2:$A$200)-IF(F284="Yes",0.5,0))</f>
      </c>
    </row>
    <row r="285" spans="3:8" x14ac:dyDescent="0.25">
      <c r="D285" s="2"/>
      <c r="E285" s="2"/>
      <c r="G285">
        <f>IF(OR(D285="",E285=""),"",_xlfn.NETWORKDAYS.INTL(D285,E285,Settings!$B$3,Holidays!$A$2:$A$200)-IF(F285="Yes",0.5,0))</f>
      </c>
    </row>
    <row r="286" spans="3:8" x14ac:dyDescent="0.25">
      <c r="D286" s="2"/>
      <c r="E286" s="2"/>
      <c r="G286">
        <f>IF(OR(D286="",E286=""),"",_xlfn.NETWORKDAYS.INTL(D286,E286,Settings!$B$3,Holidays!$A$2:$A$200)-IF(F286="Yes",0.5,0))</f>
      </c>
    </row>
    <row r="287" spans="3:8" x14ac:dyDescent="0.25">
      <c r="D287" s="2"/>
      <c r="E287" s="2"/>
      <c r="G287">
        <f>IF(OR(D287="",E287=""),"",_xlfn.NETWORKDAYS.INTL(D287,E287,Settings!$B$3,Holidays!$A$2:$A$200)-IF(F287="Yes",0.5,0))</f>
      </c>
    </row>
    <row r="288" spans="3:8" x14ac:dyDescent="0.25">
      <c r="D288" s="2"/>
      <c r="E288" s="2"/>
      <c r="G288">
        <f>IF(OR(D288="",E288=""),"",_xlfn.NETWORKDAYS.INTL(D288,E288,Settings!$B$3,Holidays!$A$2:$A$200)-IF(F288="Yes",0.5,0))</f>
      </c>
    </row>
    <row r="289" spans="3:8" x14ac:dyDescent="0.25">
      <c r="D289" s="2"/>
      <c r="E289" s="2"/>
      <c r="G289">
        <f>IF(OR(D289="",E289=""),"",_xlfn.NETWORKDAYS.INTL(D289,E289,Settings!$B$3,Holidays!$A$2:$A$200)-IF(F289="Yes",0.5,0))</f>
      </c>
    </row>
    <row r="290" spans="3:8" x14ac:dyDescent="0.25">
      <c r="D290" s="2"/>
      <c r="E290" s="2"/>
      <c r="G290">
        <f>IF(OR(D290="",E290=""),"",_xlfn.NETWORKDAYS.INTL(D290,E290,Settings!$B$3,Holidays!$A$2:$A$200)-IF(F290="Yes",0.5,0))</f>
      </c>
    </row>
    <row r="291" spans="3:8" x14ac:dyDescent="0.25">
      <c r="D291" s="2"/>
      <c r="E291" s="2"/>
      <c r="G291">
        <f>IF(OR(D291="",E291=""),"",_xlfn.NETWORKDAYS.INTL(D291,E291,Settings!$B$3,Holidays!$A$2:$A$200)-IF(F291="Yes",0.5,0))</f>
      </c>
    </row>
    <row r="292" spans="3:8" x14ac:dyDescent="0.25">
      <c r="D292" s="2"/>
      <c r="E292" s="2"/>
      <c r="G292">
        <f>IF(OR(D292="",E292=""),"",_xlfn.NETWORKDAYS.INTL(D292,E292,Settings!$B$3,Holidays!$A$2:$A$200)-IF(F292="Yes",0.5,0))</f>
      </c>
    </row>
    <row r="293" spans="3:8" x14ac:dyDescent="0.25">
      <c r="D293" s="2"/>
      <c r="E293" s="2"/>
      <c r="G293">
        <f>IF(OR(D293="",E293=""),"",_xlfn.NETWORKDAYS.INTL(D293,E293,Settings!$B$3,Holidays!$A$2:$A$200)-IF(F293="Yes",0.5,0))</f>
      </c>
    </row>
    <row r="294" spans="3:8" x14ac:dyDescent="0.25">
      <c r="D294" s="2"/>
      <c r="E294" s="2"/>
      <c r="G294">
        <f>IF(OR(D294="",E294=""),"",_xlfn.NETWORKDAYS.INTL(D294,E294,Settings!$B$3,Holidays!$A$2:$A$200)-IF(F294="Yes",0.5,0))</f>
      </c>
    </row>
    <row r="295" spans="3:8" x14ac:dyDescent="0.25">
      <c r="D295" s="2"/>
      <c r="E295" s="2"/>
      <c r="G295">
        <f>IF(OR(D295="",E295=""),"",_xlfn.NETWORKDAYS.INTL(D295,E295,Settings!$B$3,Holidays!$A$2:$A$200)-IF(F295="Yes",0.5,0))</f>
      </c>
    </row>
    <row r="296" spans="3:8" x14ac:dyDescent="0.25">
      <c r="D296" s="2"/>
      <c r="E296" s="2"/>
      <c r="G296">
        <f>IF(OR(D296="",E296=""),"",_xlfn.NETWORKDAYS.INTL(D296,E296,Settings!$B$3,Holidays!$A$2:$A$200)-IF(F296="Yes",0.5,0))</f>
      </c>
    </row>
    <row r="297" spans="3:8" x14ac:dyDescent="0.25">
      <c r="D297" s="2"/>
      <c r="E297" s="2"/>
      <c r="G297">
        <f>IF(OR(D297="",E297=""),"",_xlfn.NETWORKDAYS.INTL(D297,E297,Settings!$B$3,Holidays!$A$2:$A$200)-IF(F297="Yes",0.5,0))</f>
      </c>
    </row>
    <row r="298" spans="3:8" x14ac:dyDescent="0.25">
      <c r="D298" s="2"/>
      <c r="E298" s="2"/>
      <c r="G298">
        <f>IF(OR(D298="",E298=""),"",_xlfn.NETWORKDAYS.INTL(D298,E298,Settings!$B$3,Holidays!$A$2:$A$200)-IF(F298="Yes",0.5,0))</f>
      </c>
    </row>
    <row r="299" spans="3:8" x14ac:dyDescent="0.25">
      <c r="D299" s="2"/>
      <c r="E299" s="2"/>
      <c r="G299">
        <f>IF(OR(D299="",E299=""),"",_xlfn.NETWORKDAYS.INTL(D299,E299,Settings!$B$3,Holidays!$A$2:$A$200)-IF(F299="Yes",0.5,0))</f>
      </c>
    </row>
    <row r="300" spans="3:8" x14ac:dyDescent="0.25">
      <c r="D300" s="2"/>
      <c r="E300" s="2"/>
      <c r="G300">
        <f>IF(OR(D300="",E300=""),"",_xlfn.NETWORKDAYS.INTL(D300,E300,Settings!$B$3,Holidays!$A$2:$A$200)-IF(F300="Yes",0.5,0))</f>
      </c>
    </row>
  </sheetData>
  <dataValidations count="6">
    <dataValidation type="list" allowBlank="1" sqref="C10:C300">
      <formula1>Lists!$A$2:$A$5</formula1>
    </dataValidation>
    <dataValidation type="list" allowBlank="1" sqref="C2:C300">
      <formula1>Lists!$A$2:$A$5</formula1>
    </dataValidation>
    <dataValidation type="list" allowBlank="1" sqref="F10:F300">
      <formula1>Lists!$C$2:$C$3</formula1>
    </dataValidation>
    <dataValidation type="list" allowBlank="1" sqref="F2:F300">
      <formula1>Lists!$C$2:$C$3</formula1>
    </dataValidation>
    <dataValidation type="list" allowBlank="1" sqref="H10:H300">
      <formula1>Lists!$B$2:$B$4</formula1>
    </dataValidation>
    <dataValidation type="list" allowBlank="1" sqref="H2:H300">
      <formula1>Lists!$B$2:$B$4</formula1>
    </dataValidation>
  </dataValidations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5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20" customWidth="1"/>
    <col min="2" max="2" width="18" customWidth="1"/>
    <col min="3" max="3" width="14" customWidth="1"/>
    <col min="4" max="5" width="10" customWidth="1"/>
    <col min="6" max="7" width="12" customWidth="1"/>
  </cols>
  <sheetData>
    <row r="1" spans="1:7" s="1" customFormat="1" x14ac:dyDescent="0.25">
      <c r="A1" s="1" t="s">
        <v>0</v>
      </c>
      <c r="B1" s="1" t="s">
        <v>24</v>
      </c>
      <c r="C1" s="1" t="s">
        <v>25</v>
      </c>
      <c r="D1" s="1" t="s">
        <v>26</v>
      </c>
      <c r="E1" s="1" t="s">
        <v>20</v>
      </c>
      <c r="F1" s="1" t="s">
        <v>27</v>
      </c>
      <c r="G1" s="1" t="s">
        <v>28</v>
      </c>
    </row>
    <row r="2" spans="1:7" x14ac:dyDescent="0.25">
      <c r="A2" t="s">
        <v>9</v>
      </c>
      <c r="B2">
        <v>25</v>
      </c>
      <c r="C2">
        <v>2</v>
      </c>
      <c r="D2">
        <f>IF($A2="","",SUMIFS('Leave log'!$G:$G,'Leave log'!$A:$A,$A2,'Leave log'!$C:$C,"Annual leave",'Leave log'!$H:$H,"Approved",'Leave log'!$D:$D,"&gt;="&amp;Settings!$B$2,'Leave log'!$D:$D,"&lt;"&amp;EDATE(Settings!$B$2,12)))</f>
      </c>
      <c r="E2">
        <f>IF($A2="","",SUMIFS('Leave log'!$G:$G,'Leave log'!$A:$A,$A2,'Leave log'!$C:$C,"Annual leave",'Leave log'!$H:$H,"Pending",'Leave log'!$D:$D,"&gt;="&amp;Settings!$B$2,'Leave log'!$D:$D,"&lt;"&amp;EDATE(Settings!$B$2,12)))</f>
      </c>
      <c r="F2">
        <f>IF($A2="","",B2+C2-D2)</f>
      </c>
      <c r="G2">
        <f>IF($A2="","",SUMIFS('Leave log'!$G:$G,'Leave log'!$A:$A,$A2,'Leave log'!$C:$C,"Sick leave",'Leave log'!$H:$H,"Approved",'Leave log'!$D:$D,"&gt;="&amp;Settings!$B$2,'Leave log'!$D:$D,"&lt;"&amp;EDATE(Settings!$B$2,12)))</f>
      </c>
    </row>
    <row r="3" spans="1:7" x14ac:dyDescent="0.25">
      <c r="A3" t="s">
        <v>15</v>
      </c>
      <c r="B3">
        <v>25</v>
      </c>
      <c r="C3">
        <v>0</v>
      </c>
      <c r="D3">
        <f>IF($A3="","",SUMIFS('Leave log'!$G:$G,'Leave log'!$A:$A,$A3,'Leave log'!$C:$C,"Annual leave",'Leave log'!$H:$H,"Approved",'Leave log'!$D:$D,"&gt;="&amp;Settings!$B$2,'Leave log'!$D:$D,"&lt;"&amp;EDATE(Settings!$B$2,12)))</f>
      </c>
      <c r="E3">
        <f>IF($A3="","",SUMIFS('Leave log'!$G:$G,'Leave log'!$A:$A,$A3,'Leave log'!$C:$C,"Annual leave",'Leave log'!$H:$H,"Pending",'Leave log'!$D:$D,"&gt;="&amp;Settings!$B$2,'Leave log'!$D:$D,"&lt;"&amp;EDATE(Settings!$B$2,12)))</f>
      </c>
      <c r="F3">
        <f>IF($A3="","",B3+C3-D3)</f>
      </c>
      <c r="G3">
        <f>IF($A3="","",SUMIFS('Leave log'!$G:$G,'Leave log'!$A:$A,$A3,'Leave log'!$C:$C,"Sick leave",'Leave log'!$H:$H,"Approved",'Leave log'!$D:$D,"&gt;="&amp;Settings!$B$2,'Leave log'!$D:$D,"&lt;"&amp;EDATE(Settings!$B$2,12)))</f>
      </c>
    </row>
    <row r="4" spans="1:7" x14ac:dyDescent="0.25">
      <c r="A4" t="s">
        <v>19</v>
      </c>
      <c r="B4">
        <v>20</v>
      </c>
      <c r="C4">
        <v>0</v>
      </c>
      <c r="D4">
        <f>IF($A4="","",SUMIFS('Leave log'!$G:$G,'Leave log'!$A:$A,$A4,'Leave log'!$C:$C,"Annual leave",'Leave log'!$H:$H,"Approved",'Leave log'!$D:$D,"&gt;="&amp;Settings!$B$2,'Leave log'!$D:$D,"&lt;"&amp;EDATE(Settings!$B$2,12)))</f>
      </c>
      <c r="E4">
        <f>IF($A4="","",SUMIFS('Leave log'!$G:$G,'Leave log'!$A:$A,$A4,'Leave log'!$C:$C,"Annual leave",'Leave log'!$H:$H,"Pending",'Leave log'!$D:$D,"&gt;="&amp;Settings!$B$2,'Leave log'!$D:$D,"&lt;"&amp;EDATE(Settings!$B$2,12)))</f>
      </c>
      <c r="F4">
        <f>IF($A4="","",B4+C4-D4)</f>
      </c>
      <c r="G4">
        <f>IF($A4="","",SUMIFS('Leave log'!$G:$G,'Leave log'!$A:$A,$A4,'Leave log'!$C:$C,"Sick leave",'Leave log'!$H:$H,"Approved",'Leave log'!$D:$D,"&gt;="&amp;Settings!$B$2,'Leave log'!$D:$D,"&lt;"&amp;EDATE(Settings!$B$2,12)))</f>
      </c>
    </row>
    <row r="5" spans="4:7" x14ac:dyDescent="0.25">
      <c r="D5">
        <f>IF($A5="","",SUMIFS('Leave log'!$G:$G,'Leave log'!$A:$A,$A5,'Leave log'!$C:$C,"Annual leave",'Leave log'!$H:$H,"Approved",'Leave log'!$D:$D,"&gt;="&amp;Settings!$B$2,'Leave log'!$D:$D,"&lt;"&amp;EDATE(Settings!$B$2,12)))</f>
      </c>
      <c r="E5">
        <f>IF($A5="","",SUMIFS('Leave log'!$G:$G,'Leave log'!$A:$A,$A5,'Leave log'!$C:$C,"Annual leave",'Leave log'!$H:$H,"Pending",'Leave log'!$D:$D,"&gt;="&amp;Settings!$B$2,'Leave log'!$D:$D,"&lt;"&amp;EDATE(Settings!$B$2,12)))</f>
      </c>
      <c r="F5">
        <f>IF($A5="","",B5+C5-D5)</f>
      </c>
      <c r="G5">
        <f>IF($A5="","",SUMIFS('Leave log'!$G:$G,'Leave log'!$A:$A,$A5,'Leave log'!$C:$C,"Sick leave",'Leave log'!$H:$H,"Approved",'Leave log'!$D:$D,"&gt;="&amp;Settings!$B$2,'Leave log'!$D:$D,"&lt;"&amp;EDATE(Settings!$B$2,12)))</f>
      </c>
    </row>
    <row r="6" spans="4:7" x14ac:dyDescent="0.25">
      <c r="D6">
        <f>IF($A6="","",SUMIFS('Leave log'!$G:$G,'Leave log'!$A:$A,$A6,'Leave log'!$C:$C,"Annual leave",'Leave log'!$H:$H,"Approved",'Leave log'!$D:$D,"&gt;="&amp;Settings!$B$2,'Leave log'!$D:$D,"&lt;"&amp;EDATE(Settings!$B$2,12)))</f>
      </c>
      <c r="E6">
        <f>IF($A6="","",SUMIFS('Leave log'!$G:$G,'Leave log'!$A:$A,$A6,'Leave log'!$C:$C,"Annual leave",'Leave log'!$H:$H,"Pending",'Leave log'!$D:$D,"&gt;="&amp;Settings!$B$2,'Leave log'!$D:$D,"&lt;"&amp;EDATE(Settings!$B$2,12)))</f>
      </c>
      <c r="F6">
        <f>IF($A6="","",B6+C6-D6)</f>
      </c>
      <c r="G6">
        <f>IF($A6="","",SUMIFS('Leave log'!$G:$G,'Leave log'!$A:$A,$A6,'Leave log'!$C:$C,"Sick leave",'Leave log'!$H:$H,"Approved",'Leave log'!$D:$D,"&gt;="&amp;Settings!$B$2,'Leave log'!$D:$D,"&lt;"&amp;EDATE(Settings!$B$2,12)))</f>
      </c>
    </row>
    <row r="7" spans="4:7" x14ac:dyDescent="0.25">
      <c r="D7">
        <f>IF($A7="","",SUMIFS('Leave log'!$G:$G,'Leave log'!$A:$A,$A7,'Leave log'!$C:$C,"Annual leave",'Leave log'!$H:$H,"Approved",'Leave log'!$D:$D,"&gt;="&amp;Settings!$B$2,'Leave log'!$D:$D,"&lt;"&amp;EDATE(Settings!$B$2,12)))</f>
      </c>
      <c r="E7">
        <f>IF($A7="","",SUMIFS('Leave log'!$G:$G,'Leave log'!$A:$A,$A7,'Leave log'!$C:$C,"Annual leave",'Leave log'!$H:$H,"Pending",'Leave log'!$D:$D,"&gt;="&amp;Settings!$B$2,'Leave log'!$D:$D,"&lt;"&amp;EDATE(Settings!$B$2,12)))</f>
      </c>
      <c r="F7">
        <f>IF($A7="","",B7+C7-D7)</f>
      </c>
      <c r="G7">
        <f>IF($A7="","",SUMIFS('Leave log'!$G:$G,'Leave log'!$A:$A,$A7,'Leave log'!$C:$C,"Sick leave",'Leave log'!$H:$H,"Approved",'Leave log'!$D:$D,"&gt;="&amp;Settings!$B$2,'Leave log'!$D:$D,"&lt;"&amp;EDATE(Settings!$B$2,12)))</f>
      </c>
    </row>
    <row r="8" spans="4:7" x14ac:dyDescent="0.25">
      <c r="D8">
        <f>IF($A8="","",SUMIFS('Leave log'!$G:$G,'Leave log'!$A:$A,$A8,'Leave log'!$C:$C,"Annual leave",'Leave log'!$H:$H,"Approved",'Leave log'!$D:$D,"&gt;="&amp;Settings!$B$2,'Leave log'!$D:$D,"&lt;"&amp;EDATE(Settings!$B$2,12)))</f>
      </c>
      <c r="E8">
        <f>IF($A8="","",SUMIFS('Leave log'!$G:$G,'Leave log'!$A:$A,$A8,'Leave log'!$C:$C,"Annual leave",'Leave log'!$H:$H,"Pending",'Leave log'!$D:$D,"&gt;="&amp;Settings!$B$2,'Leave log'!$D:$D,"&lt;"&amp;EDATE(Settings!$B$2,12)))</f>
      </c>
      <c r="F8">
        <f>IF($A8="","",B8+C8-D8)</f>
      </c>
      <c r="G8">
        <f>IF($A8="","",SUMIFS('Leave log'!$G:$G,'Leave log'!$A:$A,$A8,'Leave log'!$C:$C,"Sick leave",'Leave log'!$H:$H,"Approved",'Leave log'!$D:$D,"&gt;="&amp;Settings!$B$2,'Leave log'!$D:$D,"&lt;"&amp;EDATE(Settings!$B$2,12)))</f>
      </c>
    </row>
    <row r="9" spans="4:7" x14ac:dyDescent="0.25">
      <c r="D9">
        <f>IF($A9="","",SUMIFS('Leave log'!$G:$G,'Leave log'!$A:$A,$A9,'Leave log'!$C:$C,"Annual leave",'Leave log'!$H:$H,"Approved",'Leave log'!$D:$D,"&gt;="&amp;Settings!$B$2,'Leave log'!$D:$D,"&lt;"&amp;EDATE(Settings!$B$2,12)))</f>
      </c>
      <c r="E9">
        <f>IF($A9="","",SUMIFS('Leave log'!$G:$G,'Leave log'!$A:$A,$A9,'Leave log'!$C:$C,"Annual leave",'Leave log'!$H:$H,"Pending",'Leave log'!$D:$D,"&gt;="&amp;Settings!$B$2,'Leave log'!$D:$D,"&lt;"&amp;EDATE(Settings!$B$2,12)))</f>
      </c>
      <c r="F9">
        <f>IF($A9="","",B9+C9-D9)</f>
      </c>
      <c r="G9">
        <f>IF($A9="","",SUMIFS('Leave log'!$G:$G,'Leave log'!$A:$A,$A9,'Leave log'!$C:$C,"Sick leave",'Leave log'!$H:$H,"Approved",'Leave log'!$D:$D,"&gt;="&amp;Settings!$B$2,'Leave log'!$D:$D,"&lt;"&amp;EDATE(Settings!$B$2,12)))</f>
      </c>
    </row>
    <row r="10" spans="4:7" x14ac:dyDescent="0.25">
      <c r="D10">
        <f>IF($A10="","",SUMIFS('Leave log'!$G:$G,'Leave log'!$A:$A,$A10,'Leave log'!$C:$C,"Annual leave",'Leave log'!$H:$H,"Approved",'Leave log'!$D:$D,"&gt;="&amp;Settings!$B$2,'Leave log'!$D:$D,"&lt;"&amp;EDATE(Settings!$B$2,12)))</f>
      </c>
      <c r="E10">
        <f>IF($A10="","",SUMIFS('Leave log'!$G:$G,'Leave log'!$A:$A,$A10,'Leave log'!$C:$C,"Annual leave",'Leave log'!$H:$H,"Pending",'Leave log'!$D:$D,"&gt;="&amp;Settings!$B$2,'Leave log'!$D:$D,"&lt;"&amp;EDATE(Settings!$B$2,12)))</f>
      </c>
      <c r="F10">
        <f>IF($A10="","",B10+C10-D10)</f>
      </c>
      <c r="G10">
        <f>IF($A10="","",SUMIFS('Leave log'!$G:$G,'Leave log'!$A:$A,$A10,'Leave log'!$C:$C,"Sick leave",'Leave log'!$H:$H,"Approved",'Leave log'!$D:$D,"&gt;="&amp;Settings!$B$2,'Leave log'!$D:$D,"&lt;"&amp;EDATE(Settings!$B$2,12)))</f>
      </c>
    </row>
    <row r="11" spans="4:7" x14ac:dyDescent="0.25">
      <c r="D11">
        <f>IF($A11="","",SUMIFS('Leave log'!$G:$G,'Leave log'!$A:$A,$A11,'Leave log'!$C:$C,"Annual leave",'Leave log'!$H:$H,"Approved",'Leave log'!$D:$D,"&gt;="&amp;Settings!$B$2,'Leave log'!$D:$D,"&lt;"&amp;EDATE(Settings!$B$2,12)))</f>
      </c>
      <c r="E11">
        <f>IF($A11="","",SUMIFS('Leave log'!$G:$G,'Leave log'!$A:$A,$A11,'Leave log'!$C:$C,"Annual leave",'Leave log'!$H:$H,"Pending",'Leave log'!$D:$D,"&gt;="&amp;Settings!$B$2,'Leave log'!$D:$D,"&lt;"&amp;EDATE(Settings!$B$2,12)))</f>
      </c>
      <c r="F11">
        <f>IF($A11="","",B11+C11-D11)</f>
      </c>
      <c r="G11">
        <f>IF($A11="","",SUMIFS('Leave log'!$G:$G,'Leave log'!$A:$A,$A11,'Leave log'!$C:$C,"Sick leave",'Leave log'!$H:$H,"Approved",'Leave log'!$D:$D,"&gt;="&amp;Settings!$B$2,'Leave log'!$D:$D,"&lt;"&amp;EDATE(Settings!$B$2,12)))</f>
      </c>
    </row>
    <row r="12" spans="4:7" x14ac:dyDescent="0.25">
      <c r="D12">
        <f>IF($A12="","",SUMIFS('Leave log'!$G:$G,'Leave log'!$A:$A,$A12,'Leave log'!$C:$C,"Annual leave",'Leave log'!$H:$H,"Approved",'Leave log'!$D:$D,"&gt;="&amp;Settings!$B$2,'Leave log'!$D:$D,"&lt;"&amp;EDATE(Settings!$B$2,12)))</f>
      </c>
      <c r="E12">
        <f>IF($A12="","",SUMIFS('Leave log'!$G:$G,'Leave log'!$A:$A,$A12,'Leave log'!$C:$C,"Annual leave",'Leave log'!$H:$H,"Pending",'Leave log'!$D:$D,"&gt;="&amp;Settings!$B$2,'Leave log'!$D:$D,"&lt;"&amp;EDATE(Settings!$B$2,12)))</f>
      </c>
      <c r="F12">
        <f>IF($A12="","",B12+C12-D12)</f>
      </c>
      <c r="G12">
        <f>IF($A12="","",SUMIFS('Leave log'!$G:$G,'Leave log'!$A:$A,$A12,'Leave log'!$C:$C,"Sick leave",'Leave log'!$H:$H,"Approved",'Leave log'!$D:$D,"&gt;="&amp;Settings!$B$2,'Leave log'!$D:$D,"&lt;"&amp;EDATE(Settings!$B$2,12)))</f>
      </c>
    </row>
    <row r="13" spans="4:7" x14ac:dyDescent="0.25">
      <c r="D13">
        <f>IF($A13="","",SUMIFS('Leave log'!$G:$G,'Leave log'!$A:$A,$A13,'Leave log'!$C:$C,"Annual leave",'Leave log'!$H:$H,"Approved",'Leave log'!$D:$D,"&gt;="&amp;Settings!$B$2,'Leave log'!$D:$D,"&lt;"&amp;EDATE(Settings!$B$2,12)))</f>
      </c>
      <c r="E13">
        <f>IF($A13="","",SUMIFS('Leave log'!$G:$G,'Leave log'!$A:$A,$A13,'Leave log'!$C:$C,"Annual leave",'Leave log'!$H:$H,"Pending",'Leave log'!$D:$D,"&gt;="&amp;Settings!$B$2,'Leave log'!$D:$D,"&lt;"&amp;EDATE(Settings!$B$2,12)))</f>
      </c>
      <c r="F13">
        <f>IF($A13="","",B13+C13-D13)</f>
      </c>
      <c r="G13">
        <f>IF($A13="","",SUMIFS('Leave log'!$G:$G,'Leave log'!$A:$A,$A13,'Leave log'!$C:$C,"Sick leave",'Leave log'!$H:$H,"Approved",'Leave log'!$D:$D,"&gt;="&amp;Settings!$B$2,'Leave log'!$D:$D,"&lt;"&amp;EDATE(Settings!$B$2,12)))</f>
      </c>
    </row>
    <row r="14" spans="4:7" x14ac:dyDescent="0.25">
      <c r="D14">
        <f>IF($A14="","",SUMIFS('Leave log'!$G:$G,'Leave log'!$A:$A,$A14,'Leave log'!$C:$C,"Annual leave",'Leave log'!$H:$H,"Approved",'Leave log'!$D:$D,"&gt;="&amp;Settings!$B$2,'Leave log'!$D:$D,"&lt;"&amp;EDATE(Settings!$B$2,12)))</f>
      </c>
      <c r="E14">
        <f>IF($A14="","",SUMIFS('Leave log'!$G:$G,'Leave log'!$A:$A,$A14,'Leave log'!$C:$C,"Annual leave",'Leave log'!$H:$H,"Pending",'Leave log'!$D:$D,"&gt;="&amp;Settings!$B$2,'Leave log'!$D:$D,"&lt;"&amp;EDATE(Settings!$B$2,12)))</f>
      </c>
      <c r="F14">
        <f>IF($A14="","",B14+C14-D14)</f>
      </c>
      <c r="G14">
        <f>IF($A14="","",SUMIFS('Leave log'!$G:$G,'Leave log'!$A:$A,$A14,'Leave log'!$C:$C,"Sick leave",'Leave log'!$H:$H,"Approved",'Leave log'!$D:$D,"&gt;="&amp;Settings!$B$2,'Leave log'!$D:$D,"&lt;"&amp;EDATE(Settings!$B$2,12)))</f>
      </c>
    </row>
    <row r="15" spans="4:7" x14ac:dyDescent="0.25">
      <c r="D15">
        <f>IF($A15="","",SUMIFS('Leave log'!$G:$G,'Leave log'!$A:$A,$A15,'Leave log'!$C:$C,"Annual leave",'Leave log'!$H:$H,"Approved",'Leave log'!$D:$D,"&gt;="&amp;Settings!$B$2,'Leave log'!$D:$D,"&lt;"&amp;EDATE(Settings!$B$2,12)))</f>
      </c>
      <c r="E15">
        <f>IF($A15="","",SUMIFS('Leave log'!$G:$G,'Leave log'!$A:$A,$A15,'Leave log'!$C:$C,"Annual leave",'Leave log'!$H:$H,"Pending",'Leave log'!$D:$D,"&gt;="&amp;Settings!$B$2,'Leave log'!$D:$D,"&lt;"&amp;EDATE(Settings!$B$2,12)))</f>
      </c>
      <c r="F15">
        <f>IF($A15="","",B15+C15-D15)</f>
      </c>
      <c r="G15">
        <f>IF($A15="","",SUMIFS('Leave log'!$G:$G,'Leave log'!$A:$A,$A15,'Leave log'!$C:$C,"Sick leave",'Leave log'!$H:$H,"Approved",'Leave log'!$D:$D,"&gt;="&amp;Settings!$B$2,'Leave log'!$D:$D,"&lt;"&amp;EDATE(Settings!$B$2,12)))</f>
      </c>
    </row>
    <row r="16" spans="4:7" x14ac:dyDescent="0.25">
      <c r="D16">
        <f>IF($A16="","",SUMIFS('Leave log'!$G:$G,'Leave log'!$A:$A,$A16,'Leave log'!$C:$C,"Annual leave",'Leave log'!$H:$H,"Approved",'Leave log'!$D:$D,"&gt;="&amp;Settings!$B$2,'Leave log'!$D:$D,"&lt;"&amp;EDATE(Settings!$B$2,12)))</f>
      </c>
      <c r="E16">
        <f>IF($A16="","",SUMIFS('Leave log'!$G:$G,'Leave log'!$A:$A,$A16,'Leave log'!$C:$C,"Annual leave",'Leave log'!$H:$H,"Pending",'Leave log'!$D:$D,"&gt;="&amp;Settings!$B$2,'Leave log'!$D:$D,"&lt;"&amp;EDATE(Settings!$B$2,12)))</f>
      </c>
      <c r="F16">
        <f>IF($A16="","",B16+C16-D16)</f>
      </c>
      <c r="G16">
        <f>IF($A16="","",SUMIFS('Leave log'!$G:$G,'Leave log'!$A:$A,$A16,'Leave log'!$C:$C,"Sick leave",'Leave log'!$H:$H,"Approved",'Leave log'!$D:$D,"&gt;="&amp;Settings!$B$2,'Leave log'!$D:$D,"&lt;"&amp;EDATE(Settings!$B$2,12)))</f>
      </c>
    </row>
    <row r="17" spans="4:7" x14ac:dyDescent="0.25">
      <c r="D17">
        <f>IF($A17="","",SUMIFS('Leave log'!$G:$G,'Leave log'!$A:$A,$A17,'Leave log'!$C:$C,"Annual leave",'Leave log'!$H:$H,"Approved",'Leave log'!$D:$D,"&gt;="&amp;Settings!$B$2,'Leave log'!$D:$D,"&lt;"&amp;EDATE(Settings!$B$2,12)))</f>
      </c>
      <c r="E17">
        <f>IF($A17="","",SUMIFS('Leave log'!$G:$G,'Leave log'!$A:$A,$A17,'Leave log'!$C:$C,"Annual leave",'Leave log'!$H:$H,"Pending",'Leave log'!$D:$D,"&gt;="&amp;Settings!$B$2,'Leave log'!$D:$D,"&lt;"&amp;EDATE(Settings!$B$2,12)))</f>
      </c>
      <c r="F17">
        <f>IF($A17="","",B17+C17-D17)</f>
      </c>
      <c r="G17">
        <f>IF($A17="","",SUMIFS('Leave log'!$G:$G,'Leave log'!$A:$A,$A17,'Leave log'!$C:$C,"Sick leave",'Leave log'!$H:$H,"Approved",'Leave log'!$D:$D,"&gt;="&amp;Settings!$B$2,'Leave log'!$D:$D,"&lt;"&amp;EDATE(Settings!$B$2,12)))</f>
      </c>
    </row>
    <row r="18" spans="4:7" x14ac:dyDescent="0.25">
      <c r="D18">
        <f>IF($A18="","",SUMIFS('Leave log'!$G:$G,'Leave log'!$A:$A,$A18,'Leave log'!$C:$C,"Annual leave",'Leave log'!$H:$H,"Approved",'Leave log'!$D:$D,"&gt;="&amp;Settings!$B$2,'Leave log'!$D:$D,"&lt;"&amp;EDATE(Settings!$B$2,12)))</f>
      </c>
      <c r="E18">
        <f>IF($A18="","",SUMIFS('Leave log'!$G:$G,'Leave log'!$A:$A,$A18,'Leave log'!$C:$C,"Annual leave",'Leave log'!$H:$H,"Pending",'Leave log'!$D:$D,"&gt;="&amp;Settings!$B$2,'Leave log'!$D:$D,"&lt;"&amp;EDATE(Settings!$B$2,12)))</f>
      </c>
      <c r="F18">
        <f>IF($A18="","",B18+C18-D18)</f>
      </c>
      <c r="G18">
        <f>IF($A18="","",SUMIFS('Leave log'!$G:$G,'Leave log'!$A:$A,$A18,'Leave log'!$C:$C,"Sick leave",'Leave log'!$H:$H,"Approved",'Leave log'!$D:$D,"&gt;="&amp;Settings!$B$2,'Leave log'!$D:$D,"&lt;"&amp;EDATE(Settings!$B$2,12)))</f>
      </c>
    </row>
    <row r="19" spans="4:7" x14ac:dyDescent="0.25">
      <c r="D19">
        <f>IF($A19="","",SUMIFS('Leave log'!$G:$G,'Leave log'!$A:$A,$A19,'Leave log'!$C:$C,"Annual leave",'Leave log'!$H:$H,"Approved",'Leave log'!$D:$D,"&gt;="&amp;Settings!$B$2,'Leave log'!$D:$D,"&lt;"&amp;EDATE(Settings!$B$2,12)))</f>
      </c>
      <c r="E19">
        <f>IF($A19="","",SUMIFS('Leave log'!$G:$G,'Leave log'!$A:$A,$A19,'Leave log'!$C:$C,"Annual leave",'Leave log'!$H:$H,"Pending",'Leave log'!$D:$D,"&gt;="&amp;Settings!$B$2,'Leave log'!$D:$D,"&lt;"&amp;EDATE(Settings!$B$2,12)))</f>
      </c>
      <c r="F19">
        <f>IF($A19="","",B19+C19-D19)</f>
      </c>
      <c r="G19">
        <f>IF($A19="","",SUMIFS('Leave log'!$G:$G,'Leave log'!$A:$A,$A19,'Leave log'!$C:$C,"Sick leave",'Leave log'!$H:$H,"Approved",'Leave log'!$D:$D,"&gt;="&amp;Settings!$B$2,'Leave log'!$D:$D,"&lt;"&amp;EDATE(Settings!$B$2,12)))</f>
      </c>
    </row>
    <row r="20" spans="4:7" x14ac:dyDescent="0.25">
      <c r="D20">
        <f>IF($A20="","",SUMIFS('Leave log'!$G:$G,'Leave log'!$A:$A,$A20,'Leave log'!$C:$C,"Annual leave",'Leave log'!$H:$H,"Approved",'Leave log'!$D:$D,"&gt;="&amp;Settings!$B$2,'Leave log'!$D:$D,"&lt;"&amp;EDATE(Settings!$B$2,12)))</f>
      </c>
      <c r="E20">
        <f>IF($A20="","",SUMIFS('Leave log'!$G:$G,'Leave log'!$A:$A,$A20,'Leave log'!$C:$C,"Annual leave",'Leave log'!$H:$H,"Pending",'Leave log'!$D:$D,"&gt;="&amp;Settings!$B$2,'Leave log'!$D:$D,"&lt;"&amp;EDATE(Settings!$B$2,12)))</f>
      </c>
      <c r="F20">
        <f>IF($A20="","",B20+C20-D20)</f>
      </c>
      <c r="G20">
        <f>IF($A20="","",SUMIFS('Leave log'!$G:$G,'Leave log'!$A:$A,$A20,'Leave log'!$C:$C,"Sick leave",'Leave log'!$H:$H,"Approved",'Leave log'!$D:$D,"&gt;="&amp;Settings!$B$2,'Leave log'!$D:$D,"&lt;"&amp;EDATE(Settings!$B$2,12)))</f>
      </c>
    </row>
    <row r="21" spans="4:7" x14ac:dyDescent="0.25">
      <c r="D21">
        <f>IF($A21="","",SUMIFS('Leave log'!$G:$G,'Leave log'!$A:$A,$A21,'Leave log'!$C:$C,"Annual leave",'Leave log'!$H:$H,"Approved",'Leave log'!$D:$D,"&gt;="&amp;Settings!$B$2,'Leave log'!$D:$D,"&lt;"&amp;EDATE(Settings!$B$2,12)))</f>
      </c>
      <c r="E21">
        <f>IF($A21="","",SUMIFS('Leave log'!$G:$G,'Leave log'!$A:$A,$A21,'Leave log'!$C:$C,"Annual leave",'Leave log'!$H:$H,"Pending",'Leave log'!$D:$D,"&gt;="&amp;Settings!$B$2,'Leave log'!$D:$D,"&lt;"&amp;EDATE(Settings!$B$2,12)))</f>
      </c>
      <c r="F21">
        <f>IF($A21="","",B21+C21-D21)</f>
      </c>
      <c r="G21">
        <f>IF($A21="","",SUMIFS('Leave log'!$G:$G,'Leave log'!$A:$A,$A21,'Leave log'!$C:$C,"Sick leave",'Leave log'!$H:$H,"Approved",'Leave log'!$D:$D,"&gt;="&amp;Settings!$B$2,'Leave log'!$D:$D,"&lt;"&amp;EDATE(Settings!$B$2,12)))</f>
      </c>
    </row>
    <row r="22" spans="4:7" x14ac:dyDescent="0.25">
      <c r="D22">
        <f>IF($A22="","",SUMIFS('Leave log'!$G:$G,'Leave log'!$A:$A,$A22,'Leave log'!$C:$C,"Annual leave",'Leave log'!$H:$H,"Approved",'Leave log'!$D:$D,"&gt;="&amp;Settings!$B$2,'Leave log'!$D:$D,"&lt;"&amp;EDATE(Settings!$B$2,12)))</f>
      </c>
      <c r="E22">
        <f>IF($A22="","",SUMIFS('Leave log'!$G:$G,'Leave log'!$A:$A,$A22,'Leave log'!$C:$C,"Annual leave",'Leave log'!$H:$H,"Pending",'Leave log'!$D:$D,"&gt;="&amp;Settings!$B$2,'Leave log'!$D:$D,"&lt;"&amp;EDATE(Settings!$B$2,12)))</f>
      </c>
      <c r="F22">
        <f>IF($A22="","",B22+C22-D22)</f>
      </c>
      <c r="G22">
        <f>IF($A22="","",SUMIFS('Leave log'!$G:$G,'Leave log'!$A:$A,$A22,'Leave log'!$C:$C,"Sick leave",'Leave log'!$H:$H,"Approved",'Leave log'!$D:$D,"&gt;="&amp;Settings!$B$2,'Leave log'!$D:$D,"&lt;"&amp;EDATE(Settings!$B$2,12)))</f>
      </c>
    </row>
    <row r="23" spans="4:7" x14ac:dyDescent="0.25">
      <c r="D23">
        <f>IF($A23="","",SUMIFS('Leave log'!$G:$G,'Leave log'!$A:$A,$A23,'Leave log'!$C:$C,"Annual leave",'Leave log'!$H:$H,"Approved",'Leave log'!$D:$D,"&gt;="&amp;Settings!$B$2,'Leave log'!$D:$D,"&lt;"&amp;EDATE(Settings!$B$2,12)))</f>
      </c>
      <c r="E23">
        <f>IF($A23="","",SUMIFS('Leave log'!$G:$G,'Leave log'!$A:$A,$A23,'Leave log'!$C:$C,"Annual leave",'Leave log'!$H:$H,"Pending",'Leave log'!$D:$D,"&gt;="&amp;Settings!$B$2,'Leave log'!$D:$D,"&lt;"&amp;EDATE(Settings!$B$2,12)))</f>
      </c>
      <c r="F23">
        <f>IF($A23="","",B23+C23-D23)</f>
      </c>
      <c r="G23">
        <f>IF($A23="","",SUMIFS('Leave log'!$G:$G,'Leave log'!$A:$A,$A23,'Leave log'!$C:$C,"Sick leave",'Leave log'!$H:$H,"Approved",'Leave log'!$D:$D,"&gt;="&amp;Settings!$B$2,'Leave log'!$D:$D,"&lt;"&amp;EDATE(Settings!$B$2,12)))</f>
      </c>
    </row>
    <row r="24" spans="4:7" x14ac:dyDescent="0.25">
      <c r="D24">
        <f>IF($A24="","",SUMIFS('Leave log'!$G:$G,'Leave log'!$A:$A,$A24,'Leave log'!$C:$C,"Annual leave",'Leave log'!$H:$H,"Approved",'Leave log'!$D:$D,"&gt;="&amp;Settings!$B$2,'Leave log'!$D:$D,"&lt;"&amp;EDATE(Settings!$B$2,12)))</f>
      </c>
      <c r="E24">
        <f>IF($A24="","",SUMIFS('Leave log'!$G:$G,'Leave log'!$A:$A,$A24,'Leave log'!$C:$C,"Annual leave",'Leave log'!$H:$H,"Pending",'Leave log'!$D:$D,"&gt;="&amp;Settings!$B$2,'Leave log'!$D:$D,"&lt;"&amp;EDATE(Settings!$B$2,12)))</f>
      </c>
      <c r="F24">
        <f>IF($A24="","",B24+C24-D24)</f>
      </c>
      <c r="G24">
        <f>IF($A24="","",SUMIFS('Leave log'!$G:$G,'Leave log'!$A:$A,$A24,'Leave log'!$C:$C,"Sick leave",'Leave log'!$H:$H,"Approved",'Leave log'!$D:$D,"&gt;="&amp;Settings!$B$2,'Leave log'!$D:$D,"&lt;"&amp;EDATE(Settings!$B$2,12)))</f>
      </c>
    </row>
    <row r="25" spans="4:7" x14ac:dyDescent="0.25">
      <c r="D25">
        <f>IF($A25="","",SUMIFS('Leave log'!$G:$G,'Leave log'!$A:$A,$A25,'Leave log'!$C:$C,"Annual leave",'Leave log'!$H:$H,"Approved",'Leave log'!$D:$D,"&gt;="&amp;Settings!$B$2,'Leave log'!$D:$D,"&lt;"&amp;EDATE(Settings!$B$2,12)))</f>
      </c>
      <c r="E25">
        <f>IF($A25="","",SUMIFS('Leave log'!$G:$G,'Leave log'!$A:$A,$A25,'Leave log'!$C:$C,"Annual leave",'Leave log'!$H:$H,"Pending",'Leave log'!$D:$D,"&gt;="&amp;Settings!$B$2,'Leave log'!$D:$D,"&lt;"&amp;EDATE(Settings!$B$2,12)))</f>
      </c>
      <c r="F25">
        <f>IF($A25="","",B25+C25-D25)</f>
      </c>
      <c r="G25">
        <f>IF($A25="","",SUMIFS('Leave log'!$G:$G,'Leave log'!$A:$A,$A25,'Leave log'!$C:$C,"Sick leave",'Leave log'!$H:$H,"Approved",'Leave log'!$D:$D,"&gt;="&amp;Settings!$B$2,'Leave log'!$D:$D,"&lt;"&amp;EDATE(Settings!$B$2,12)))</f>
      </c>
    </row>
    <row r="26" spans="4:7" x14ac:dyDescent="0.25">
      <c r="D26">
        <f>IF($A26="","",SUMIFS('Leave log'!$G:$G,'Leave log'!$A:$A,$A26,'Leave log'!$C:$C,"Annual leave",'Leave log'!$H:$H,"Approved",'Leave log'!$D:$D,"&gt;="&amp;Settings!$B$2,'Leave log'!$D:$D,"&lt;"&amp;EDATE(Settings!$B$2,12)))</f>
      </c>
      <c r="E26">
        <f>IF($A26="","",SUMIFS('Leave log'!$G:$G,'Leave log'!$A:$A,$A26,'Leave log'!$C:$C,"Annual leave",'Leave log'!$H:$H,"Pending",'Leave log'!$D:$D,"&gt;="&amp;Settings!$B$2,'Leave log'!$D:$D,"&lt;"&amp;EDATE(Settings!$B$2,12)))</f>
      </c>
      <c r="F26">
        <f>IF($A26="","",B26+C26-D26)</f>
      </c>
      <c r="G26">
        <f>IF($A26="","",SUMIFS('Leave log'!$G:$G,'Leave log'!$A:$A,$A26,'Leave log'!$C:$C,"Sick leave",'Leave log'!$H:$H,"Approved",'Leave log'!$D:$D,"&gt;="&amp;Settings!$B$2,'Leave log'!$D:$D,"&lt;"&amp;EDATE(Settings!$B$2,12)))</f>
      </c>
    </row>
    <row r="27" spans="4:7" x14ac:dyDescent="0.25">
      <c r="D27">
        <f>IF($A27="","",SUMIFS('Leave log'!$G:$G,'Leave log'!$A:$A,$A27,'Leave log'!$C:$C,"Annual leave",'Leave log'!$H:$H,"Approved",'Leave log'!$D:$D,"&gt;="&amp;Settings!$B$2,'Leave log'!$D:$D,"&lt;"&amp;EDATE(Settings!$B$2,12)))</f>
      </c>
      <c r="E27">
        <f>IF($A27="","",SUMIFS('Leave log'!$G:$G,'Leave log'!$A:$A,$A27,'Leave log'!$C:$C,"Annual leave",'Leave log'!$H:$H,"Pending",'Leave log'!$D:$D,"&gt;="&amp;Settings!$B$2,'Leave log'!$D:$D,"&lt;"&amp;EDATE(Settings!$B$2,12)))</f>
      </c>
      <c r="F27">
        <f>IF($A27="","",B27+C27-D27)</f>
      </c>
      <c r="G27">
        <f>IF($A27="","",SUMIFS('Leave log'!$G:$G,'Leave log'!$A:$A,$A27,'Leave log'!$C:$C,"Sick leave",'Leave log'!$H:$H,"Approved",'Leave log'!$D:$D,"&gt;="&amp;Settings!$B$2,'Leave log'!$D:$D,"&lt;"&amp;EDATE(Settings!$B$2,12)))</f>
      </c>
    </row>
    <row r="28" spans="4:7" x14ac:dyDescent="0.25">
      <c r="D28">
        <f>IF($A28="","",SUMIFS('Leave log'!$G:$G,'Leave log'!$A:$A,$A28,'Leave log'!$C:$C,"Annual leave",'Leave log'!$H:$H,"Approved",'Leave log'!$D:$D,"&gt;="&amp;Settings!$B$2,'Leave log'!$D:$D,"&lt;"&amp;EDATE(Settings!$B$2,12)))</f>
      </c>
      <c r="E28">
        <f>IF($A28="","",SUMIFS('Leave log'!$G:$G,'Leave log'!$A:$A,$A28,'Leave log'!$C:$C,"Annual leave",'Leave log'!$H:$H,"Pending",'Leave log'!$D:$D,"&gt;="&amp;Settings!$B$2,'Leave log'!$D:$D,"&lt;"&amp;EDATE(Settings!$B$2,12)))</f>
      </c>
      <c r="F28">
        <f>IF($A28="","",B28+C28-D28)</f>
      </c>
      <c r="G28">
        <f>IF($A28="","",SUMIFS('Leave log'!$G:$G,'Leave log'!$A:$A,$A28,'Leave log'!$C:$C,"Sick leave",'Leave log'!$H:$H,"Approved",'Leave log'!$D:$D,"&gt;="&amp;Settings!$B$2,'Leave log'!$D:$D,"&lt;"&amp;EDATE(Settings!$B$2,12)))</f>
      </c>
    </row>
    <row r="29" spans="4:7" x14ac:dyDescent="0.25">
      <c r="D29">
        <f>IF($A29="","",SUMIFS('Leave log'!$G:$G,'Leave log'!$A:$A,$A29,'Leave log'!$C:$C,"Annual leave",'Leave log'!$H:$H,"Approved",'Leave log'!$D:$D,"&gt;="&amp;Settings!$B$2,'Leave log'!$D:$D,"&lt;"&amp;EDATE(Settings!$B$2,12)))</f>
      </c>
      <c r="E29">
        <f>IF($A29="","",SUMIFS('Leave log'!$G:$G,'Leave log'!$A:$A,$A29,'Leave log'!$C:$C,"Annual leave",'Leave log'!$H:$H,"Pending",'Leave log'!$D:$D,"&gt;="&amp;Settings!$B$2,'Leave log'!$D:$D,"&lt;"&amp;EDATE(Settings!$B$2,12)))</f>
      </c>
      <c r="F29">
        <f>IF($A29="","",B29+C29-D29)</f>
      </c>
      <c r="G29">
        <f>IF($A29="","",SUMIFS('Leave log'!$G:$G,'Leave log'!$A:$A,$A29,'Leave log'!$C:$C,"Sick leave",'Leave log'!$H:$H,"Approved",'Leave log'!$D:$D,"&gt;="&amp;Settings!$B$2,'Leave log'!$D:$D,"&lt;"&amp;EDATE(Settings!$B$2,12)))</f>
      </c>
    </row>
    <row r="30" spans="4:7" x14ac:dyDescent="0.25">
      <c r="D30">
        <f>IF($A30="","",SUMIFS('Leave log'!$G:$G,'Leave log'!$A:$A,$A30,'Leave log'!$C:$C,"Annual leave",'Leave log'!$H:$H,"Approved",'Leave log'!$D:$D,"&gt;="&amp;Settings!$B$2,'Leave log'!$D:$D,"&lt;"&amp;EDATE(Settings!$B$2,12)))</f>
      </c>
      <c r="E30">
        <f>IF($A30="","",SUMIFS('Leave log'!$G:$G,'Leave log'!$A:$A,$A30,'Leave log'!$C:$C,"Annual leave",'Leave log'!$H:$H,"Pending",'Leave log'!$D:$D,"&gt;="&amp;Settings!$B$2,'Leave log'!$D:$D,"&lt;"&amp;EDATE(Settings!$B$2,12)))</f>
      </c>
      <c r="F30">
        <f>IF($A30="","",B30+C30-D30)</f>
      </c>
      <c r="G30">
        <f>IF($A30="","",SUMIFS('Leave log'!$G:$G,'Leave log'!$A:$A,$A30,'Leave log'!$C:$C,"Sick leave",'Leave log'!$H:$H,"Approved",'Leave log'!$D:$D,"&gt;="&amp;Settings!$B$2,'Leave log'!$D:$D,"&lt;"&amp;EDATE(Settings!$B$2,12)))</f>
      </c>
    </row>
    <row r="31" spans="4:7" x14ac:dyDescent="0.25">
      <c r="D31">
        <f>IF($A31="","",SUMIFS('Leave log'!$G:$G,'Leave log'!$A:$A,$A31,'Leave log'!$C:$C,"Annual leave",'Leave log'!$H:$H,"Approved",'Leave log'!$D:$D,"&gt;="&amp;Settings!$B$2,'Leave log'!$D:$D,"&lt;"&amp;EDATE(Settings!$B$2,12)))</f>
      </c>
      <c r="E31">
        <f>IF($A31="","",SUMIFS('Leave log'!$G:$G,'Leave log'!$A:$A,$A31,'Leave log'!$C:$C,"Annual leave",'Leave log'!$H:$H,"Pending",'Leave log'!$D:$D,"&gt;="&amp;Settings!$B$2,'Leave log'!$D:$D,"&lt;"&amp;EDATE(Settings!$B$2,12)))</f>
      </c>
      <c r="F31">
        <f>IF($A31="","",B31+C31-D31)</f>
      </c>
      <c r="G31">
        <f>IF($A31="","",SUMIFS('Leave log'!$G:$G,'Leave log'!$A:$A,$A31,'Leave log'!$C:$C,"Sick leave",'Leave log'!$H:$H,"Approved",'Leave log'!$D:$D,"&gt;="&amp;Settings!$B$2,'Leave log'!$D:$D,"&lt;"&amp;EDATE(Settings!$B$2,12)))</f>
      </c>
    </row>
    <row r="32" spans="4:7" x14ac:dyDescent="0.25">
      <c r="D32">
        <f>IF($A32="","",SUMIFS('Leave log'!$G:$G,'Leave log'!$A:$A,$A32,'Leave log'!$C:$C,"Annual leave",'Leave log'!$H:$H,"Approved",'Leave log'!$D:$D,"&gt;="&amp;Settings!$B$2,'Leave log'!$D:$D,"&lt;"&amp;EDATE(Settings!$B$2,12)))</f>
      </c>
      <c r="E32">
        <f>IF($A32="","",SUMIFS('Leave log'!$G:$G,'Leave log'!$A:$A,$A32,'Leave log'!$C:$C,"Annual leave",'Leave log'!$H:$H,"Pending",'Leave log'!$D:$D,"&gt;="&amp;Settings!$B$2,'Leave log'!$D:$D,"&lt;"&amp;EDATE(Settings!$B$2,12)))</f>
      </c>
      <c r="F32">
        <f>IF($A32="","",B32+C32-D32)</f>
      </c>
      <c r="G32">
        <f>IF($A32="","",SUMIFS('Leave log'!$G:$G,'Leave log'!$A:$A,$A32,'Leave log'!$C:$C,"Sick leave",'Leave log'!$H:$H,"Approved",'Leave log'!$D:$D,"&gt;="&amp;Settings!$B$2,'Leave log'!$D:$D,"&lt;"&amp;EDATE(Settings!$B$2,12)))</f>
      </c>
    </row>
    <row r="33" spans="4:7" x14ac:dyDescent="0.25">
      <c r="D33">
        <f>IF($A33="","",SUMIFS('Leave log'!$G:$G,'Leave log'!$A:$A,$A33,'Leave log'!$C:$C,"Annual leave",'Leave log'!$H:$H,"Approved",'Leave log'!$D:$D,"&gt;="&amp;Settings!$B$2,'Leave log'!$D:$D,"&lt;"&amp;EDATE(Settings!$B$2,12)))</f>
      </c>
      <c r="E33">
        <f>IF($A33="","",SUMIFS('Leave log'!$G:$G,'Leave log'!$A:$A,$A33,'Leave log'!$C:$C,"Annual leave",'Leave log'!$H:$H,"Pending",'Leave log'!$D:$D,"&gt;="&amp;Settings!$B$2,'Leave log'!$D:$D,"&lt;"&amp;EDATE(Settings!$B$2,12)))</f>
      </c>
      <c r="F33">
        <f>IF($A33="","",B33+C33-D33)</f>
      </c>
      <c r="G33">
        <f>IF($A33="","",SUMIFS('Leave log'!$G:$G,'Leave log'!$A:$A,$A33,'Leave log'!$C:$C,"Sick leave",'Leave log'!$H:$H,"Approved",'Leave log'!$D:$D,"&gt;="&amp;Settings!$B$2,'Leave log'!$D:$D,"&lt;"&amp;EDATE(Settings!$B$2,12)))</f>
      </c>
    </row>
    <row r="34" spans="4:7" x14ac:dyDescent="0.25">
      <c r="D34">
        <f>IF($A34="","",SUMIFS('Leave log'!$G:$G,'Leave log'!$A:$A,$A34,'Leave log'!$C:$C,"Annual leave",'Leave log'!$H:$H,"Approved",'Leave log'!$D:$D,"&gt;="&amp;Settings!$B$2,'Leave log'!$D:$D,"&lt;"&amp;EDATE(Settings!$B$2,12)))</f>
      </c>
      <c r="E34">
        <f>IF($A34="","",SUMIFS('Leave log'!$G:$G,'Leave log'!$A:$A,$A34,'Leave log'!$C:$C,"Annual leave",'Leave log'!$H:$H,"Pending",'Leave log'!$D:$D,"&gt;="&amp;Settings!$B$2,'Leave log'!$D:$D,"&lt;"&amp;EDATE(Settings!$B$2,12)))</f>
      </c>
      <c r="F34">
        <f>IF($A34="","",B34+C34-D34)</f>
      </c>
      <c r="G34">
        <f>IF($A34="","",SUMIFS('Leave log'!$G:$G,'Leave log'!$A:$A,$A34,'Leave log'!$C:$C,"Sick leave",'Leave log'!$H:$H,"Approved",'Leave log'!$D:$D,"&gt;="&amp;Settings!$B$2,'Leave log'!$D:$D,"&lt;"&amp;EDATE(Settings!$B$2,12)))</f>
      </c>
    </row>
    <row r="35" spans="4:7" x14ac:dyDescent="0.25">
      <c r="D35">
        <f>IF($A35="","",SUMIFS('Leave log'!$G:$G,'Leave log'!$A:$A,$A35,'Leave log'!$C:$C,"Annual leave",'Leave log'!$H:$H,"Approved",'Leave log'!$D:$D,"&gt;="&amp;Settings!$B$2,'Leave log'!$D:$D,"&lt;"&amp;EDATE(Settings!$B$2,12)))</f>
      </c>
      <c r="E35">
        <f>IF($A35="","",SUMIFS('Leave log'!$G:$G,'Leave log'!$A:$A,$A35,'Leave log'!$C:$C,"Annual leave",'Leave log'!$H:$H,"Pending",'Leave log'!$D:$D,"&gt;="&amp;Settings!$B$2,'Leave log'!$D:$D,"&lt;"&amp;EDATE(Settings!$B$2,12)))</f>
      </c>
      <c r="F35">
        <f>IF($A35="","",B35+C35-D35)</f>
      </c>
      <c r="G35">
        <f>IF($A35="","",SUMIFS('Leave log'!$G:$G,'Leave log'!$A:$A,$A35,'Leave log'!$C:$C,"Sick leave",'Leave log'!$H:$H,"Approved",'Leave log'!$D:$D,"&gt;="&amp;Settings!$B$2,'Leave log'!$D:$D,"&lt;"&amp;EDATE(Settings!$B$2,12)))</f>
      </c>
    </row>
    <row r="36" spans="4:7" x14ac:dyDescent="0.25">
      <c r="D36">
        <f>IF($A36="","",SUMIFS('Leave log'!$G:$G,'Leave log'!$A:$A,$A36,'Leave log'!$C:$C,"Annual leave",'Leave log'!$H:$H,"Approved",'Leave log'!$D:$D,"&gt;="&amp;Settings!$B$2,'Leave log'!$D:$D,"&lt;"&amp;EDATE(Settings!$B$2,12)))</f>
      </c>
      <c r="E36">
        <f>IF($A36="","",SUMIFS('Leave log'!$G:$G,'Leave log'!$A:$A,$A36,'Leave log'!$C:$C,"Annual leave",'Leave log'!$H:$H,"Pending",'Leave log'!$D:$D,"&gt;="&amp;Settings!$B$2,'Leave log'!$D:$D,"&lt;"&amp;EDATE(Settings!$B$2,12)))</f>
      </c>
      <c r="F36">
        <f>IF($A36="","",B36+C36-D36)</f>
      </c>
      <c r="G36">
        <f>IF($A36="","",SUMIFS('Leave log'!$G:$G,'Leave log'!$A:$A,$A36,'Leave log'!$C:$C,"Sick leave",'Leave log'!$H:$H,"Approved",'Leave log'!$D:$D,"&gt;="&amp;Settings!$B$2,'Leave log'!$D:$D,"&lt;"&amp;EDATE(Settings!$B$2,12)))</f>
      </c>
    </row>
    <row r="37" spans="4:7" x14ac:dyDescent="0.25">
      <c r="D37">
        <f>IF($A37="","",SUMIFS('Leave log'!$G:$G,'Leave log'!$A:$A,$A37,'Leave log'!$C:$C,"Annual leave",'Leave log'!$H:$H,"Approved",'Leave log'!$D:$D,"&gt;="&amp;Settings!$B$2,'Leave log'!$D:$D,"&lt;"&amp;EDATE(Settings!$B$2,12)))</f>
      </c>
      <c r="E37">
        <f>IF($A37="","",SUMIFS('Leave log'!$G:$G,'Leave log'!$A:$A,$A37,'Leave log'!$C:$C,"Annual leave",'Leave log'!$H:$H,"Pending",'Leave log'!$D:$D,"&gt;="&amp;Settings!$B$2,'Leave log'!$D:$D,"&lt;"&amp;EDATE(Settings!$B$2,12)))</f>
      </c>
      <c r="F37">
        <f>IF($A37="","",B37+C37-D37)</f>
      </c>
      <c r="G37">
        <f>IF($A37="","",SUMIFS('Leave log'!$G:$G,'Leave log'!$A:$A,$A37,'Leave log'!$C:$C,"Sick leave",'Leave log'!$H:$H,"Approved",'Leave log'!$D:$D,"&gt;="&amp;Settings!$B$2,'Leave log'!$D:$D,"&lt;"&amp;EDATE(Settings!$B$2,12)))</f>
      </c>
    </row>
    <row r="38" spans="4:7" x14ac:dyDescent="0.25">
      <c r="D38">
        <f>IF($A38="","",SUMIFS('Leave log'!$G:$G,'Leave log'!$A:$A,$A38,'Leave log'!$C:$C,"Annual leave",'Leave log'!$H:$H,"Approved",'Leave log'!$D:$D,"&gt;="&amp;Settings!$B$2,'Leave log'!$D:$D,"&lt;"&amp;EDATE(Settings!$B$2,12)))</f>
      </c>
      <c r="E38">
        <f>IF($A38="","",SUMIFS('Leave log'!$G:$G,'Leave log'!$A:$A,$A38,'Leave log'!$C:$C,"Annual leave",'Leave log'!$H:$H,"Pending",'Leave log'!$D:$D,"&gt;="&amp;Settings!$B$2,'Leave log'!$D:$D,"&lt;"&amp;EDATE(Settings!$B$2,12)))</f>
      </c>
      <c r="F38">
        <f>IF($A38="","",B38+C38-D38)</f>
      </c>
      <c r="G38">
        <f>IF($A38="","",SUMIFS('Leave log'!$G:$G,'Leave log'!$A:$A,$A38,'Leave log'!$C:$C,"Sick leave",'Leave log'!$H:$H,"Approved",'Leave log'!$D:$D,"&gt;="&amp;Settings!$B$2,'Leave log'!$D:$D,"&lt;"&amp;EDATE(Settings!$B$2,12)))</f>
      </c>
    </row>
    <row r="39" spans="4:7" x14ac:dyDescent="0.25">
      <c r="D39">
        <f>IF($A39="","",SUMIFS('Leave log'!$G:$G,'Leave log'!$A:$A,$A39,'Leave log'!$C:$C,"Annual leave",'Leave log'!$H:$H,"Approved",'Leave log'!$D:$D,"&gt;="&amp;Settings!$B$2,'Leave log'!$D:$D,"&lt;"&amp;EDATE(Settings!$B$2,12)))</f>
      </c>
      <c r="E39">
        <f>IF($A39="","",SUMIFS('Leave log'!$G:$G,'Leave log'!$A:$A,$A39,'Leave log'!$C:$C,"Annual leave",'Leave log'!$H:$H,"Pending",'Leave log'!$D:$D,"&gt;="&amp;Settings!$B$2,'Leave log'!$D:$D,"&lt;"&amp;EDATE(Settings!$B$2,12)))</f>
      </c>
      <c r="F39">
        <f>IF($A39="","",B39+C39-D39)</f>
      </c>
      <c r="G39">
        <f>IF($A39="","",SUMIFS('Leave log'!$G:$G,'Leave log'!$A:$A,$A39,'Leave log'!$C:$C,"Sick leave",'Leave log'!$H:$H,"Approved",'Leave log'!$D:$D,"&gt;="&amp;Settings!$B$2,'Leave log'!$D:$D,"&lt;"&amp;EDATE(Settings!$B$2,12)))</f>
      </c>
    </row>
    <row r="40" spans="4:7" x14ac:dyDescent="0.25">
      <c r="D40">
        <f>IF($A40="","",SUMIFS('Leave log'!$G:$G,'Leave log'!$A:$A,$A40,'Leave log'!$C:$C,"Annual leave",'Leave log'!$H:$H,"Approved",'Leave log'!$D:$D,"&gt;="&amp;Settings!$B$2,'Leave log'!$D:$D,"&lt;"&amp;EDATE(Settings!$B$2,12)))</f>
      </c>
      <c r="E40">
        <f>IF($A40="","",SUMIFS('Leave log'!$G:$G,'Leave log'!$A:$A,$A40,'Leave log'!$C:$C,"Annual leave",'Leave log'!$H:$H,"Pending",'Leave log'!$D:$D,"&gt;="&amp;Settings!$B$2,'Leave log'!$D:$D,"&lt;"&amp;EDATE(Settings!$B$2,12)))</f>
      </c>
      <c r="F40">
        <f>IF($A40="","",B40+C40-D40)</f>
      </c>
      <c r="G40">
        <f>IF($A40="","",SUMIFS('Leave log'!$G:$G,'Leave log'!$A:$A,$A40,'Leave log'!$C:$C,"Sick leave",'Leave log'!$H:$H,"Approved",'Leave log'!$D:$D,"&gt;="&amp;Settings!$B$2,'Leave log'!$D:$D,"&lt;"&amp;EDATE(Settings!$B$2,12)))</f>
      </c>
    </row>
    <row r="41" spans="4:7" x14ac:dyDescent="0.25">
      <c r="D41">
        <f>IF($A41="","",SUMIFS('Leave log'!$G:$G,'Leave log'!$A:$A,$A41,'Leave log'!$C:$C,"Annual leave",'Leave log'!$H:$H,"Approved",'Leave log'!$D:$D,"&gt;="&amp;Settings!$B$2,'Leave log'!$D:$D,"&lt;"&amp;EDATE(Settings!$B$2,12)))</f>
      </c>
      <c r="E41">
        <f>IF($A41="","",SUMIFS('Leave log'!$G:$G,'Leave log'!$A:$A,$A41,'Leave log'!$C:$C,"Annual leave",'Leave log'!$H:$H,"Pending",'Leave log'!$D:$D,"&gt;="&amp;Settings!$B$2,'Leave log'!$D:$D,"&lt;"&amp;EDATE(Settings!$B$2,12)))</f>
      </c>
      <c r="F41">
        <f>IF($A41="","",B41+C41-D41)</f>
      </c>
      <c r="G41">
        <f>IF($A41="","",SUMIFS('Leave log'!$G:$G,'Leave log'!$A:$A,$A41,'Leave log'!$C:$C,"Sick leave",'Leave log'!$H:$H,"Approved",'Leave log'!$D:$D,"&gt;="&amp;Settings!$B$2,'Leave log'!$D:$D,"&lt;"&amp;EDATE(Settings!$B$2,12)))</f>
      </c>
    </row>
    <row r="42" spans="4:7" x14ac:dyDescent="0.25">
      <c r="D42">
        <f>IF($A42="","",SUMIFS('Leave log'!$G:$G,'Leave log'!$A:$A,$A42,'Leave log'!$C:$C,"Annual leave",'Leave log'!$H:$H,"Approved",'Leave log'!$D:$D,"&gt;="&amp;Settings!$B$2,'Leave log'!$D:$D,"&lt;"&amp;EDATE(Settings!$B$2,12)))</f>
      </c>
      <c r="E42">
        <f>IF($A42="","",SUMIFS('Leave log'!$G:$G,'Leave log'!$A:$A,$A42,'Leave log'!$C:$C,"Annual leave",'Leave log'!$H:$H,"Pending",'Leave log'!$D:$D,"&gt;="&amp;Settings!$B$2,'Leave log'!$D:$D,"&lt;"&amp;EDATE(Settings!$B$2,12)))</f>
      </c>
      <c r="F42">
        <f>IF($A42="","",B42+C42-D42)</f>
      </c>
      <c r="G42">
        <f>IF($A42="","",SUMIFS('Leave log'!$G:$G,'Leave log'!$A:$A,$A42,'Leave log'!$C:$C,"Sick leave",'Leave log'!$H:$H,"Approved",'Leave log'!$D:$D,"&gt;="&amp;Settings!$B$2,'Leave log'!$D:$D,"&lt;"&amp;EDATE(Settings!$B$2,12)))</f>
      </c>
    </row>
    <row r="43" spans="4:7" x14ac:dyDescent="0.25">
      <c r="D43">
        <f>IF($A43="","",SUMIFS('Leave log'!$G:$G,'Leave log'!$A:$A,$A43,'Leave log'!$C:$C,"Annual leave",'Leave log'!$H:$H,"Approved",'Leave log'!$D:$D,"&gt;="&amp;Settings!$B$2,'Leave log'!$D:$D,"&lt;"&amp;EDATE(Settings!$B$2,12)))</f>
      </c>
      <c r="E43">
        <f>IF($A43="","",SUMIFS('Leave log'!$G:$G,'Leave log'!$A:$A,$A43,'Leave log'!$C:$C,"Annual leave",'Leave log'!$H:$H,"Pending",'Leave log'!$D:$D,"&gt;="&amp;Settings!$B$2,'Leave log'!$D:$D,"&lt;"&amp;EDATE(Settings!$B$2,12)))</f>
      </c>
      <c r="F43">
        <f>IF($A43="","",B43+C43-D43)</f>
      </c>
      <c r="G43">
        <f>IF($A43="","",SUMIFS('Leave log'!$G:$G,'Leave log'!$A:$A,$A43,'Leave log'!$C:$C,"Sick leave",'Leave log'!$H:$H,"Approved",'Leave log'!$D:$D,"&gt;="&amp;Settings!$B$2,'Leave log'!$D:$D,"&lt;"&amp;EDATE(Settings!$B$2,12)))</f>
      </c>
    </row>
    <row r="44" spans="4:7" x14ac:dyDescent="0.25">
      <c r="D44">
        <f>IF($A44="","",SUMIFS('Leave log'!$G:$G,'Leave log'!$A:$A,$A44,'Leave log'!$C:$C,"Annual leave",'Leave log'!$H:$H,"Approved",'Leave log'!$D:$D,"&gt;="&amp;Settings!$B$2,'Leave log'!$D:$D,"&lt;"&amp;EDATE(Settings!$B$2,12)))</f>
      </c>
      <c r="E44">
        <f>IF($A44="","",SUMIFS('Leave log'!$G:$G,'Leave log'!$A:$A,$A44,'Leave log'!$C:$C,"Annual leave",'Leave log'!$H:$H,"Pending",'Leave log'!$D:$D,"&gt;="&amp;Settings!$B$2,'Leave log'!$D:$D,"&lt;"&amp;EDATE(Settings!$B$2,12)))</f>
      </c>
      <c r="F44">
        <f>IF($A44="","",B44+C44-D44)</f>
      </c>
      <c r="G44">
        <f>IF($A44="","",SUMIFS('Leave log'!$G:$G,'Leave log'!$A:$A,$A44,'Leave log'!$C:$C,"Sick leave",'Leave log'!$H:$H,"Approved",'Leave log'!$D:$D,"&gt;="&amp;Settings!$B$2,'Leave log'!$D:$D,"&lt;"&amp;EDATE(Settings!$B$2,12)))</f>
      </c>
    </row>
    <row r="45" spans="4:7" x14ac:dyDescent="0.25">
      <c r="D45">
        <f>IF($A45="","",SUMIFS('Leave log'!$G:$G,'Leave log'!$A:$A,$A45,'Leave log'!$C:$C,"Annual leave",'Leave log'!$H:$H,"Approved",'Leave log'!$D:$D,"&gt;="&amp;Settings!$B$2,'Leave log'!$D:$D,"&lt;"&amp;EDATE(Settings!$B$2,12)))</f>
      </c>
      <c r="E45">
        <f>IF($A45="","",SUMIFS('Leave log'!$G:$G,'Leave log'!$A:$A,$A45,'Leave log'!$C:$C,"Annual leave",'Leave log'!$H:$H,"Pending",'Leave log'!$D:$D,"&gt;="&amp;Settings!$B$2,'Leave log'!$D:$D,"&lt;"&amp;EDATE(Settings!$B$2,12)))</f>
      </c>
      <c r="F45">
        <f>IF($A45="","",B45+C45-D45)</f>
      </c>
      <c r="G45">
        <f>IF($A45="","",SUMIFS('Leave log'!$G:$G,'Leave log'!$A:$A,$A45,'Leave log'!$C:$C,"Sick leave",'Leave log'!$H:$H,"Approved",'Leave log'!$D:$D,"&gt;="&amp;Settings!$B$2,'Leave log'!$D:$D,"&lt;"&amp;EDATE(Settings!$B$2,12)))</f>
      </c>
    </row>
    <row r="46" spans="4:7" x14ac:dyDescent="0.25">
      <c r="D46">
        <f>IF($A46="","",SUMIFS('Leave log'!$G:$G,'Leave log'!$A:$A,$A46,'Leave log'!$C:$C,"Annual leave",'Leave log'!$H:$H,"Approved",'Leave log'!$D:$D,"&gt;="&amp;Settings!$B$2,'Leave log'!$D:$D,"&lt;"&amp;EDATE(Settings!$B$2,12)))</f>
      </c>
      <c r="E46">
        <f>IF($A46="","",SUMIFS('Leave log'!$G:$G,'Leave log'!$A:$A,$A46,'Leave log'!$C:$C,"Annual leave",'Leave log'!$H:$H,"Pending",'Leave log'!$D:$D,"&gt;="&amp;Settings!$B$2,'Leave log'!$D:$D,"&lt;"&amp;EDATE(Settings!$B$2,12)))</f>
      </c>
      <c r="F46">
        <f>IF($A46="","",B46+C46-D46)</f>
      </c>
      <c r="G46">
        <f>IF($A46="","",SUMIFS('Leave log'!$G:$G,'Leave log'!$A:$A,$A46,'Leave log'!$C:$C,"Sick leave",'Leave log'!$H:$H,"Approved",'Leave log'!$D:$D,"&gt;="&amp;Settings!$B$2,'Leave log'!$D:$D,"&lt;"&amp;EDATE(Settings!$B$2,12)))</f>
      </c>
    </row>
    <row r="47" spans="4:7" x14ac:dyDescent="0.25">
      <c r="D47">
        <f>IF($A47="","",SUMIFS('Leave log'!$G:$G,'Leave log'!$A:$A,$A47,'Leave log'!$C:$C,"Annual leave",'Leave log'!$H:$H,"Approved",'Leave log'!$D:$D,"&gt;="&amp;Settings!$B$2,'Leave log'!$D:$D,"&lt;"&amp;EDATE(Settings!$B$2,12)))</f>
      </c>
      <c r="E47">
        <f>IF($A47="","",SUMIFS('Leave log'!$G:$G,'Leave log'!$A:$A,$A47,'Leave log'!$C:$C,"Annual leave",'Leave log'!$H:$H,"Pending",'Leave log'!$D:$D,"&gt;="&amp;Settings!$B$2,'Leave log'!$D:$D,"&lt;"&amp;EDATE(Settings!$B$2,12)))</f>
      </c>
      <c r="F47">
        <f>IF($A47="","",B47+C47-D47)</f>
      </c>
      <c r="G47">
        <f>IF($A47="","",SUMIFS('Leave log'!$G:$G,'Leave log'!$A:$A,$A47,'Leave log'!$C:$C,"Sick leave",'Leave log'!$H:$H,"Approved",'Leave log'!$D:$D,"&gt;="&amp;Settings!$B$2,'Leave log'!$D:$D,"&lt;"&amp;EDATE(Settings!$B$2,12)))</f>
      </c>
    </row>
    <row r="48" spans="4:7" x14ac:dyDescent="0.25">
      <c r="D48">
        <f>IF($A48="","",SUMIFS('Leave log'!$G:$G,'Leave log'!$A:$A,$A48,'Leave log'!$C:$C,"Annual leave",'Leave log'!$H:$H,"Approved",'Leave log'!$D:$D,"&gt;="&amp;Settings!$B$2,'Leave log'!$D:$D,"&lt;"&amp;EDATE(Settings!$B$2,12)))</f>
      </c>
      <c r="E48">
        <f>IF($A48="","",SUMIFS('Leave log'!$G:$G,'Leave log'!$A:$A,$A48,'Leave log'!$C:$C,"Annual leave",'Leave log'!$H:$H,"Pending",'Leave log'!$D:$D,"&gt;="&amp;Settings!$B$2,'Leave log'!$D:$D,"&lt;"&amp;EDATE(Settings!$B$2,12)))</f>
      </c>
      <c r="F48">
        <f>IF($A48="","",B48+C48-D48)</f>
      </c>
      <c r="G48">
        <f>IF($A48="","",SUMIFS('Leave log'!$G:$G,'Leave log'!$A:$A,$A48,'Leave log'!$C:$C,"Sick leave",'Leave log'!$H:$H,"Approved",'Leave log'!$D:$D,"&gt;="&amp;Settings!$B$2,'Leave log'!$D:$D,"&lt;"&amp;EDATE(Settings!$B$2,12)))</f>
      </c>
    </row>
    <row r="49" spans="4:7" x14ac:dyDescent="0.25">
      <c r="D49">
        <f>IF($A49="","",SUMIFS('Leave log'!$G:$G,'Leave log'!$A:$A,$A49,'Leave log'!$C:$C,"Annual leave",'Leave log'!$H:$H,"Approved",'Leave log'!$D:$D,"&gt;="&amp;Settings!$B$2,'Leave log'!$D:$D,"&lt;"&amp;EDATE(Settings!$B$2,12)))</f>
      </c>
      <c r="E49">
        <f>IF($A49="","",SUMIFS('Leave log'!$G:$G,'Leave log'!$A:$A,$A49,'Leave log'!$C:$C,"Annual leave",'Leave log'!$H:$H,"Pending",'Leave log'!$D:$D,"&gt;="&amp;Settings!$B$2,'Leave log'!$D:$D,"&lt;"&amp;EDATE(Settings!$B$2,12)))</f>
      </c>
      <c r="F49">
        <f>IF($A49="","",B49+C49-D49)</f>
      </c>
      <c r="G49">
        <f>IF($A49="","",SUMIFS('Leave log'!$G:$G,'Leave log'!$A:$A,$A49,'Leave log'!$C:$C,"Sick leave",'Leave log'!$H:$H,"Approved",'Leave log'!$D:$D,"&gt;="&amp;Settings!$B$2,'Leave log'!$D:$D,"&lt;"&amp;EDATE(Settings!$B$2,12)))</f>
      </c>
    </row>
    <row r="50" spans="4:7" x14ac:dyDescent="0.25">
      <c r="D50">
        <f>IF($A50="","",SUMIFS('Leave log'!$G:$G,'Leave log'!$A:$A,$A50,'Leave log'!$C:$C,"Annual leave",'Leave log'!$H:$H,"Approved",'Leave log'!$D:$D,"&gt;="&amp;Settings!$B$2,'Leave log'!$D:$D,"&lt;"&amp;EDATE(Settings!$B$2,12)))</f>
      </c>
      <c r="E50">
        <f>IF($A50="","",SUMIFS('Leave log'!$G:$G,'Leave log'!$A:$A,$A50,'Leave log'!$C:$C,"Annual leave",'Leave log'!$H:$H,"Pending",'Leave log'!$D:$D,"&gt;="&amp;Settings!$B$2,'Leave log'!$D:$D,"&lt;"&amp;EDATE(Settings!$B$2,12)))</f>
      </c>
      <c r="F50">
        <f>IF($A50="","",B50+C50-D50)</f>
      </c>
      <c r="G50">
        <f>IF($A50="","",SUMIFS('Leave log'!$G:$G,'Leave log'!$A:$A,$A50,'Leave log'!$C:$C,"Sick leave",'Leave log'!$H:$H,"Approved",'Leave log'!$D:$D,"&gt;="&amp;Settings!$B$2,'Leave log'!$D:$D,"&lt;"&amp;EDATE(Settings!$B$2,12)))</f>
      </c>
    </row>
    <row r="51" spans="4:7" x14ac:dyDescent="0.25">
      <c r="D51">
        <f>IF($A51="","",SUMIFS('Leave log'!$G:$G,'Leave log'!$A:$A,$A51,'Leave log'!$C:$C,"Annual leave",'Leave log'!$H:$H,"Approved",'Leave log'!$D:$D,"&gt;="&amp;Settings!$B$2,'Leave log'!$D:$D,"&lt;"&amp;EDATE(Settings!$B$2,12)))</f>
      </c>
      <c r="E51">
        <f>IF($A51="","",SUMIFS('Leave log'!$G:$G,'Leave log'!$A:$A,$A51,'Leave log'!$C:$C,"Annual leave",'Leave log'!$H:$H,"Pending",'Leave log'!$D:$D,"&gt;="&amp;Settings!$B$2,'Leave log'!$D:$D,"&lt;"&amp;EDATE(Settings!$B$2,12)))</f>
      </c>
      <c r="F51">
        <f>IF($A51="","",B51+C51-D51)</f>
      </c>
      <c r="G51">
        <f>IF($A51="","",SUMIFS('Leave log'!$G:$G,'Leave log'!$A:$A,$A51,'Leave log'!$C:$C,"Sick leave",'Leave log'!$H:$H,"Approved",'Leave log'!$D:$D,"&gt;="&amp;Settings!$B$2,'Leave log'!$D:$D,"&lt;"&amp;EDATE(Settings!$B$2,12)))</f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53"/>
  <sheetFormatPr defaultRowHeight="15" outlineLevelRow="0" outlineLevelCol="0" x14ac:dyDescent="55"/>
  <cols>
    <col min="1" max="1" width="20" customWidth="1"/>
    <col min="2" max="32" width="4.5" customWidth="1"/>
  </cols>
  <sheetData>
    <row r="1" spans="1:5" x14ac:dyDescent="0.25">
      <c r="A1" s="3" t="s">
        <v>29</v>
      </c>
      <c r="B1" s="4">
        <v>46204</v>
      </c>
      <c r="E1" t="s">
        <v>30</v>
      </c>
    </row>
    <row r="3" spans="1:32" x14ac:dyDescent="0.25">
      <c r="A3" s="3" t="s">
        <v>0</v>
      </c>
      <c r="B3" s="5">
        <f>IF(MONTH($B$1+0)=MONTH($B$1),$B$1+0,"")</f>
      </c>
      <c r="C3" s="5">
        <f>IF(MONTH($B$1+1)=MONTH($B$1),$B$1+1,"")</f>
      </c>
      <c r="D3" s="5">
        <f>IF(MONTH($B$1+2)=MONTH($B$1),$B$1+2,"")</f>
      </c>
      <c r="E3" s="5">
        <f>IF(MONTH($B$1+3)=MONTH($B$1),$B$1+3,"")</f>
      </c>
      <c r="F3" s="5">
        <f>IF(MONTH($B$1+4)=MONTH($B$1),$B$1+4,"")</f>
      </c>
      <c r="G3" s="5">
        <f>IF(MONTH($B$1+5)=MONTH($B$1),$B$1+5,"")</f>
      </c>
      <c r="H3" s="5">
        <f>IF(MONTH($B$1+6)=MONTH($B$1),$B$1+6,"")</f>
      </c>
      <c r="I3" s="5">
        <f>IF(MONTH($B$1+7)=MONTH($B$1),$B$1+7,"")</f>
      </c>
      <c r="J3" s="5">
        <f>IF(MONTH($B$1+8)=MONTH($B$1),$B$1+8,"")</f>
      </c>
      <c r="K3" s="5">
        <f>IF(MONTH($B$1+9)=MONTH($B$1),$B$1+9,"")</f>
      </c>
      <c r="L3" s="5">
        <f>IF(MONTH($B$1+10)=MONTH($B$1),$B$1+10,"")</f>
      </c>
      <c r="M3" s="5">
        <f>IF(MONTH($B$1+11)=MONTH($B$1),$B$1+11,"")</f>
      </c>
      <c r="N3" s="5">
        <f>IF(MONTH($B$1+12)=MONTH($B$1),$B$1+12,"")</f>
      </c>
      <c r="O3" s="5">
        <f>IF(MONTH($B$1+13)=MONTH($B$1),$B$1+13,"")</f>
      </c>
      <c r="P3" s="5">
        <f>IF(MONTH($B$1+14)=MONTH($B$1),$B$1+14,"")</f>
      </c>
      <c r="Q3" s="5">
        <f>IF(MONTH($B$1+15)=MONTH($B$1),$B$1+15,"")</f>
      </c>
      <c r="R3" s="5">
        <f>IF(MONTH($B$1+16)=MONTH($B$1),$B$1+16,"")</f>
      </c>
      <c r="S3" s="5">
        <f>IF(MONTH($B$1+17)=MONTH($B$1),$B$1+17,"")</f>
      </c>
      <c r="T3" s="5">
        <f>IF(MONTH($B$1+18)=MONTH($B$1),$B$1+18,"")</f>
      </c>
      <c r="U3" s="5">
        <f>IF(MONTH($B$1+19)=MONTH($B$1),$B$1+19,"")</f>
      </c>
      <c r="V3" s="5">
        <f>IF(MONTH($B$1+20)=MONTH($B$1),$B$1+20,"")</f>
      </c>
      <c r="W3" s="5">
        <f>IF(MONTH($B$1+21)=MONTH($B$1),$B$1+21,"")</f>
      </c>
      <c r="X3" s="5">
        <f>IF(MONTH($B$1+22)=MONTH($B$1),$B$1+22,"")</f>
      </c>
      <c r="Y3" s="5">
        <f>IF(MONTH($B$1+23)=MONTH($B$1),$B$1+23,"")</f>
      </c>
      <c r="Z3" s="5">
        <f>IF(MONTH($B$1+24)=MONTH($B$1),$B$1+24,"")</f>
      </c>
      <c r="AA3" s="5">
        <f>IF(MONTH($B$1+25)=MONTH($B$1),$B$1+25,"")</f>
      </c>
      <c r="AB3" s="5">
        <f>IF(MONTH($B$1+26)=MONTH($B$1),$B$1+26,"")</f>
      </c>
      <c r="AC3" s="5">
        <f>IF(MONTH($B$1+27)=MONTH($B$1),$B$1+27,"")</f>
      </c>
      <c r="AD3" s="5">
        <f>IF(MONTH($B$1+28)=MONTH($B$1),$B$1+28,"")</f>
      </c>
      <c r="AE3" s="5">
        <f>IF(MONTH($B$1+29)=MONTH($B$1),$B$1+29,"")</f>
      </c>
      <c r="AF3" s="5">
        <f>IF(MONTH($B$1+30)=MONTH($B$1),$B$1+30,"")</f>
      </c>
    </row>
    <row r="4" spans="1:32" x14ac:dyDescent="0.25">
      <c r="A4">
        <f>IF(Balances!A2="","",Balances!A2)</f>
      </c>
      <c r="B4">
        <f>IF(OR($A4="",B$3=""),"",IF(COUNTIFS('Leave log'!$A:$A,$A4,'Leave log'!$D:$D,"&lt;="&amp;B$3,'Leave log'!$E:$E,"&gt;="&amp;B$3,'Leave log'!$H:$H,"Approved")&gt;0,"X",""))</f>
      </c>
      <c r="C4">
        <f>IF(OR($A4="",C$3=""),"",IF(COUNTIFS('Leave log'!$A:$A,$A4,'Leave log'!$D:$D,"&lt;="&amp;C$3,'Leave log'!$E:$E,"&gt;="&amp;C$3,'Leave log'!$H:$H,"Approved")&gt;0,"X",""))</f>
      </c>
      <c r="D4">
        <f>IF(OR($A4="",D$3=""),"",IF(COUNTIFS('Leave log'!$A:$A,$A4,'Leave log'!$D:$D,"&lt;="&amp;D$3,'Leave log'!$E:$E,"&gt;="&amp;D$3,'Leave log'!$H:$H,"Approved")&gt;0,"X",""))</f>
      </c>
      <c r="E4">
        <f>IF(OR($A4="",E$3=""),"",IF(COUNTIFS('Leave log'!$A:$A,$A4,'Leave log'!$D:$D,"&lt;="&amp;E$3,'Leave log'!$E:$E,"&gt;="&amp;E$3,'Leave log'!$H:$H,"Approved")&gt;0,"X",""))</f>
      </c>
      <c r="F4">
        <f>IF(OR($A4="",F$3=""),"",IF(COUNTIFS('Leave log'!$A:$A,$A4,'Leave log'!$D:$D,"&lt;="&amp;F$3,'Leave log'!$E:$E,"&gt;="&amp;F$3,'Leave log'!$H:$H,"Approved")&gt;0,"X",""))</f>
      </c>
      <c r="G4">
        <f>IF(OR($A4="",G$3=""),"",IF(COUNTIFS('Leave log'!$A:$A,$A4,'Leave log'!$D:$D,"&lt;="&amp;G$3,'Leave log'!$E:$E,"&gt;="&amp;G$3,'Leave log'!$H:$H,"Approved")&gt;0,"X",""))</f>
      </c>
      <c r="H4">
        <f>IF(OR($A4="",H$3=""),"",IF(COUNTIFS('Leave log'!$A:$A,$A4,'Leave log'!$D:$D,"&lt;="&amp;H$3,'Leave log'!$E:$E,"&gt;="&amp;H$3,'Leave log'!$H:$H,"Approved")&gt;0,"X",""))</f>
      </c>
      <c r="I4">
        <f>IF(OR($A4="",I$3=""),"",IF(COUNTIFS('Leave log'!$A:$A,$A4,'Leave log'!$D:$D,"&lt;="&amp;I$3,'Leave log'!$E:$E,"&gt;="&amp;I$3,'Leave log'!$H:$H,"Approved")&gt;0,"X",""))</f>
      </c>
      <c r="J4">
        <f>IF(OR($A4="",J$3=""),"",IF(COUNTIFS('Leave log'!$A:$A,$A4,'Leave log'!$D:$D,"&lt;="&amp;J$3,'Leave log'!$E:$E,"&gt;="&amp;J$3,'Leave log'!$H:$H,"Approved")&gt;0,"X",""))</f>
      </c>
      <c r="K4">
        <f>IF(OR($A4="",K$3=""),"",IF(COUNTIFS('Leave log'!$A:$A,$A4,'Leave log'!$D:$D,"&lt;="&amp;K$3,'Leave log'!$E:$E,"&gt;="&amp;K$3,'Leave log'!$H:$H,"Approved")&gt;0,"X",""))</f>
      </c>
      <c r="L4">
        <f>IF(OR($A4="",L$3=""),"",IF(COUNTIFS('Leave log'!$A:$A,$A4,'Leave log'!$D:$D,"&lt;="&amp;L$3,'Leave log'!$E:$E,"&gt;="&amp;L$3,'Leave log'!$H:$H,"Approved")&gt;0,"X",""))</f>
      </c>
      <c r="M4">
        <f>IF(OR($A4="",M$3=""),"",IF(COUNTIFS('Leave log'!$A:$A,$A4,'Leave log'!$D:$D,"&lt;="&amp;M$3,'Leave log'!$E:$E,"&gt;="&amp;M$3,'Leave log'!$H:$H,"Approved")&gt;0,"X",""))</f>
      </c>
      <c r="N4">
        <f>IF(OR($A4="",N$3=""),"",IF(COUNTIFS('Leave log'!$A:$A,$A4,'Leave log'!$D:$D,"&lt;="&amp;N$3,'Leave log'!$E:$E,"&gt;="&amp;N$3,'Leave log'!$H:$H,"Approved")&gt;0,"X",""))</f>
      </c>
      <c r="O4">
        <f>IF(OR($A4="",O$3=""),"",IF(COUNTIFS('Leave log'!$A:$A,$A4,'Leave log'!$D:$D,"&lt;="&amp;O$3,'Leave log'!$E:$E,"&gt;="&amp;O$3,'Leave log'!$H:$H,"Approved")&gt;0,"X",""))</f>
      </c>
      <c r="P4">
        <f>IF(OR($A4="",P$3=""),"",IF(COUNTIFS('Leave log'!$A:$A,$A4,'Leave log'!$D:$D,"&lt;="&amp;P$3,'Leave log'!$E:$E,"&gt;="&amp;P$3,'Leave log'!$H:$H,"Approved")&gt;0,"X",""))</f>
      </c>
      <c r="Q4">
        <f>IF(OR($A4="",Q$3=""),"",IF(COUNTIFS('Leave log'!$A:$A,$A4,'Leave log'!$D:$D,"&lt;="&amp;Q$3,'Leave log'!$E:$E,"&gt;="&amp;Q$3,'Leave log'!$H:$H,"Approved")&gt;0,"X",""))</f>
      </c>
      <c r="R4">
        <f>IF(OR($A4="",R$3=""),"",IF(COUNTIFS('Leave log'!$A:$A,$A4,'Leave log'!$D:$D,"&lt;="&amp;R$3,'Leave log'!$E:$E,"&gt;="&amp;R$3,'Leave log'!$H:$H,"Approved")&gt;0,"X",""))</f>
      </c>
      <c r="S4">
        <f>IF(OR($A4="",S$3=""),"",IF(COUNTIFS('Leave log'!$A:$A,$A4,'Leave log'!$D:$D,"&lt;="&amp;S$3,'Leave log'!$E:$E,"&gt;="&amp;S$3,'Leave log'!$H:$H,"Approved")&gt;0,"X",""))</f>
      </c>
      <c r="T4">
        <f>IF(OR($A4="",T$3=""),"",IF(COUNTIFS('Leave log'!$A:$A,$A4,'Leave log'!$D:$D,"&lt;="&amp;T$3,'Leave log'!$E:$E,"&gt;="&amp;T$3,'Leave log'!$H:$H,"Approved")&gt;0,"X",""))</f>
      </c>
      <c r="U4">
        <f>IF(OR($A4="",U$3=""),"",IF(COUNTIFS('Leave log'!$A:$A,$A4,'Leave log'!$D:$D,"&lt;="&amp;U$3,'Leave log'!$E:$E,"&gt;="&amp;U$3,'Leave log'!$H:$H,"Approved")&gt;0,"X",""))</f>
      </c>
      <c r="V4">
        <f>IF(OR($A4="",V$3=""),"",IF(COUNTIFS('Leave log'!$A:$A,$A4,'Leave log'!$D:$D,"&lt;="&amp;V$3,'Leave log'!$E:$E,"&gt;="&amp;V$3,'Leave log'!$H:$H,"Approved")&gt;0,"X",""))</f>
      </c>
      <c r="W4">
        <f>IF(OR($A4="",W$3=""),"",IF(COUNTIFS('Leave log'!$A:$A,$A4,'Leave log'!$D:$D,"&lt;="&amp;W$3,'Leave log'!$E:$E,"&gt;="&amp;W$3,'Leave log'!$H:$H,"Approved")&gt;0,"X",""))</f>
      </c>
      <c r="X4">
        <f>IF(OR($A4="",X$3=""),"",IF(COUNTIFS('Leave log'!$A:$A,$A4,'Leave log'!$D:$D,"&lt;="&amp;X$3,'Leave log'!$E:$E,"&gt;="&amp;X$3,'Leave log'!$H:$H,"Approved")&gt;0,"X",""))</f>
      </c>
      <c r="Y4">
        <f>IF(OR($A4="",Y$3=""),"",IF(COUNTIFS('Leave log'!$A:$A,$A4,'Leave log'!$D:$D,"&lt;="&amp;Y$3,'Leave log'!$E:$E,"&gt;="&amp;Y$3,'Leave log'!$H:$H,"Approved")&gt;0,"X",""))</f>
      </c>
      <c r="Z4">
        <f>IF(OR($A4="",Z$3=""),"",IF(COUNTIFS('Leave log'!$A:$A,$A4,'Leave log'!$D:$D,"&lt;="&amp;Z$3,'Leave log'!$E:$E,"&gt;="&amp;Z$3,'Leave log'!$H:$H,"Approved")&gt;0,"X",""))</f>
      </c>
      <c r="AA4">
        <f>IF(OR($A4="",AA$3=""),"",IF(COUNTIFS('Leave log'!$A:$A,$A4,'Leave log'!$D:$D,"&lt;="&amp;AA$3,'Leave log'!$E:$E,"&gt;="&amp;AA$3,'Leave log'!$H:$H,"Approved")&gt;0,"X",""))</f>
      </c>
      <c r="AB4">
        <f>IF(OR($A4="",AB$3=""),"",IF(COUNTIFS('Leave log'!$A:$A,$A4,'Leave log'!$D:$D,"&lt;="&amp;AB$3,'Leave log'!$E:$E,"&gt;="&amp;AB$3,'Leave log'!$H:$H,"Approved")&gt;0,"X",""))</f>
      </c>
      <c r="AC4">
        <f>IF(OR($A4="",AC$3=""),"",IF(COUNTIFS('Leave log'!$A:$A,$A4,'Leave log'!$D:$D,"&lt;="&amp;AC$3,'Leave log'!$E:$E,"&gt;="&amp;AC$3,'Leave log'!$H:$H,"Approved")&gt;0,"X",""))</f>
      </c>
      <c r="AD4">
        <f>IF(OR($A4="",AD$3=""),"",IF(COUNTIFS('Leave log'!$A:$A,$A4,'Leave log'!$D:$D,"&lt;="&amp;AD$3,'Leave log'!$E:$E,"&gt;="&amp;AD$3,'Leave log'!$H:$H,"Approved")&gt;0,"X",""))</f>
      </c>
      <c r="AE4">
        <f>IF(OR($A4="",AE$3=""),"",IF(COUNTIFS('Leave log'!$A:$A,$A4,'Leave log'!$D:$D,"&lt;="&amp;AE$3,'Leave log'!$E:$E,"&gt;="&amp;AE$3,'Leave log'!$H:$H,"Approved")&gt;0,"X",""))</f>
      </c>
      <c r="AF4">
        <f>IF(OR($A4="",AF$3=""),"",IF(COUNTIFS('Leave log'!$A:$A,$A4,'Leave log'!$D:$D,"&lt;="&amp;AF$3,'Leave log'!$E:$E,"&gt;="&amp;AF$3,'Leave log'!$H:$H,"Approved")&gt;0,"X",""))</f>
      </c>
    </row>
    <row r="5" spans="1:32" x14ac:dyDescent="0.25">
      <c r="A5">
        <f>IF(Balances!A3="","",Balances!A3)</f>
      </c>
      <c r="B5">
        <f>IF(OR($A5="",B$3=""),"",IF(COUNTIFS('Leave log'!$A:$A,$A5,'Leave log'!$D:$D,"&lt;="&amp;B$3,'Leave log'!$E:$E,"&gt;="&amp;B$3,'Leave log'!$H:$H,"Approved")&gt;0,"X",""))</f>
      </c>
      <c r="C5">
        <f>IF(OR($A5="",C$3=""),"",IF(COUNTIFS('Leave log'!$A:$A,$A5,'Leave log'!$D:$D,"&lt;="&amp;C$3,'Leave log'!$E:$E,"&gt;="&amp;C$3,'Leave log'!$H:$H,"Approved")&gt;0,"X",""))</f>
      </c>
      <c r="D5">
        <f>IF(OR($A5="",D$3=""),"",IF(COUNTIFS('Leave log'!$A:$A,$A5,'Leave log'!$D:$D,"&lt;="&amp;D$3,'Leave log'!$E:$E,"&gt;="&amp;D$3,'Leave log'!$H:$H,"Approved")&gt;0,"X",""))</f>
      </c>
      <c r="E5">
        <f>IF(OR($A5="",E$3=""),"",IF(COUNTIFS('Leave log'!$A:$A,$A5,'Leave log'!$D:$D,"&lt;="&amp;E$3,'Leave log'!$E:$E,"&gt;="&amp;E$3,'Leave log'!$H:$H,"Approved")&gt;0,"X",""))</f>
      </c>
      <c r="F5">
        <f>IF(OR($A5="",F$3=""),"",IF(COUNTIFS('Leave log'!$A:$A,$A5,'Leave log'!$D:$D,"&lt;="&amp;F$3,'Leave log'!$E:$E,"&gt;="&amp;F$3,'Leave log'!$H:$H,"Approved")&gt;0,"X",""))</f>
      </c>
      <c r="G5">
        <f>IF(OR($A5="",G$3=""),"",IF(COUNTIFS('Leave log'!$A:$A,$A5,'Leave log'!$D:$D,"&lt;="&amp;G$3,'Leave log'!$E:$E,"&gt;="&amp;G$3,'Leave log'!$H:$H,"Approved")&gt;0,"X",""))</f>
      </c>
      <c r="H5">
        <f>IF(OR($A5="",H$3=""),"",IF(COUNTIFS('Leave log'!$A:$A,$A5,'Leave log'!$D:$D,"&lt;="&amp;H$3,'Leave log'!$E:$E,"&gt;="&amp;H$3,'Leave log'!$H:$H,"Approved")&gt;0,"X",""))</f>
      </c>
      <c r="I5">
        <f>IF(OR($A5="",I$3=""),"",IF(COUNTIFS('Leave log'!$A:$A,$A5,'Leave log'!$D:$D,"&lt;="&amp;I$3,'Leave log'!$E:$E,"&gt;="&amp;I$3,'Leave log'!$H:$H,"Approved")&gt;0,"X",""))</f>
      </c>
      <c r="J5">
        <f>IF(OR($A5="",J$3=""),"",IF(COUNTIFS('Leave log'!$A:$A,$A5,'Leave log'!$D:$D,"&lt;="&amp;J$3,'Leave log'!$E:$E,"&gt;="&amp;J$3,'Leave log'!$H:$H,"Approved")&gt;0,"X",""))</f>
      </c>
      <c r="K5">
        <f>IF(OR($A5="",K$3=""),"",IF(COUNTIFS('Leave log'!$A:$A,$A5,'Leave log'!$D:$D,"&lt;="&amp;K$3,'Leave log'!$E:$E,"&gt;="&amp;K$3,'Leave log'!$H:$H,"Approved")&gt;0,"X",""))</f>
      </c>
      <c r="L5">
        <f>IF(OR($A5="",L$3=""),"",IF(COUNTIFS('Leave log'!$A:$A,$A5,'Leave log'!$D:$D,"&lt;="&amp;L$3,'Leave log'!$E:$E,"&gt;="&amp;L$3,'Leave log'!$H:$H,"Approved")&gt;0,"X",""))</f>
      </c>
      <c r="M5">
        <f>IF(OR($A5="",M$3=""),"",IF(COUNTIFS('Leave log'!$A:$A,$A5,'Leave log'!$D:$D,"&lt;="&amp;M$3,'Leave log'!$E:$E,"&gt;="&amp;M$3,'Leave log'!$H:$H,"Approved")&gt;0,"X",""))</f>
      </c>
      <c r="N5">
        <f>IF(OR($A5="",N$3=""),"",IF(COUNTIFS('Leave log'!$A:$A,$A5,'Leave log'!$D:$D,"&lt;="&amp;N$3,'Leave log'!$E:$E,"&gt;="&amp;N$3,'Leave log'!$H:$H,"Approved")&gt;0,"X",""))</f>
      </c>
      <c r="O5">
        <f>IF(OR($A5="",O$3=""),"",IF(COUNTIFS('Leave log'!$A:$A,$A5,'Leave log'!$D:$D,"&lt;="&amp;O$3,'Leave log'!$E:$E,"&gt;="&amp;O$3,'Leave log'!$H:$H,"Approved")&gt;0,"X",""))</f>
      </c>
      <c r="P5">
        <f>IF(OR($A5="",P$3=""),"",IF(COUNTIFS('Leave log'!$A:$A,$A5,'Leave log'!$D:$D,"&lt;="&amp;P$3,'Leave log'!$E:$E,"&gt;="&amp;P$3,'Leave log'!$H:$H,"Approved")&gt;0,"X",""))</f>
      </c>
      <c r="Q5">
        <f>IF(OR($A5="",Q$3=""),"",IF(COUNTIFS('Leave log'!$A:$A,$A5,'Leave log'!$D:$D,"&lt;="&amp;Q$3,'Leave log'!$E:$E,"&gt;="&amp;Q$3,'Leave log'!$H:$H,"Approved")&gt;0,"X",""))</f>
      </c>
      <c r="R5">
        <f>IF(OR($A5="",R$3=""),"",IF(COUNTIFS('Leave log'!$A:$A,$A5,'Leave log'!$D:$D,"&lt;="&amp;R$3,'Leave log'!$E:$E,"&gt;="&amp;R$3,'Leave log'!$H:$H,"Approved")&gt;0,"X",""))</f>
      </c>
      <c r="S5">
        <f>IF(OR($A5="",S$3=""),"",IF(COUNTIFS('Leave log'!$A:$A,$A5,'Leave log'!$D:$D,"&lt;="&amp;S$3,'Leave log'!$E:$E,"&gt;="&amp;S$3,'Leave log'!$H:$H,"Approved")&gt;0,"X",""))</f>
      </c>
      <c r="T5">
        <f>IF(OR($A5="",T$3=""),"",IF(COUNTIFS('Leave log'!$A:$A,$A5,'Leave log'!$D:$D,"&lt;="&amp;T$3,'Leave log'!$E:$E,"&gt;="&amp;T$3,'Leave log'!$H:$H,"Approved")&gt;0,"X",""))</f>
      </c>
      <c r="U5">
        <f>IF(OR($A5="",U$3=""),"",IF(COUNTIFS('Leave log'!$A:$A,$A5,'Leave log'!$D:$D,"&lt;="&amp;U$3,'Leave log'!$E:$E,"&gt;="&amp;U$3,'Leave log'!$H:$H,"Approved")&gt;0,"X",""))</f>
      </c>
      <c r="V5">
        <f>IF(OR($A5="",V$3=""),"",IF(COUNTIFS('Leave log'!$A:$A,$A5,'Leave log'!$D:$D,"&lt;="&amp;V$3,'Leave log'!$E:$E,"&gt;="&amp;V$3,'Leave log'!$H:$H,"Approved")&gt;0,"X",""))</f>
      </c>
      <c r="W5">
        <f>IF(OR($A5="",W$3=""),"",IF(COUNTIFS('Leave log'!$A:$A,$A5,'Leave log'!$D:$D,"&lt;="&amp;W$3,'Leave log'!$E:$E,"&gt;="&amp;W$3,'Leave log'!$H:$H,"Approved")&gt;0,"X",""))</f>
      </c>
      <c r="X5">
        <f>IF(OR($A5="",X$3=""),"",IF(COUNTIFS('Leave log'!$A:$A,$A5,'Leave log'!$D:$D,"&lt;="&amp;X$3,'Leave log'!$E:$E,"&gt;="&amp;X$3,'Leave log'!$H:$H,"Approved")&gt;0,"X",""))</f>
      </c>
      <c r="Y5">
        <f>IF(OR($A5="",Y$3=""),"",IF(COUNTIFS('Leave log'!$A:$A,$A5,'Leave log'!$D:$D,"&lt;="&amp;Y$3,'Leave log'!$E:$E,"&gt;="&amp;Y$3,'Leave log'!$H:$H,"Approved")&gt;0,"X",""))</f>
      </c>
      <c r="Z5">
        <f>IF(OR($A5="",Z$3=""),"",IF(COUNTIFS('Leave log'!$A:$A,$A5,'Leave log'!$D:$D,"&lt;="&amp;Z$3,'Leave log'!$E:$E,"&gt;="&amp;Z$3,'Leave log'!$H:$H,"Approved")&gt;0,"X",""))</f>
      </c>
      <c r="AA5">
        <f>IF(OR($A5="",AA$3=""),"",IF(COUNTIFS('Leave log'!$A:$A,$A5,'Leave log'!$D:$D,"&lt;="&amp;AA$3,'Leave log'!$E:$E,"&gt;="&amp;AA$3,'Leave log'!$H:$H,"Approved")&gt;0,"X",""))</f>
      </c>
      <c r="AB5">
        <f>IF(OR($A5="",AB$3=""),"",IF(COUNTIFS('Leave log'!$A:$A,$A5,'Leave log'!$D:$D,"&lt;="&amp;AB$3,'Leave log'!$E:$E,"&gt;="&amp;AB$3,'Leave log'!$H:$H,"Approved")&gt;0,"X",""))</f>
      </c>
      <c r="AC5">
        <f>IF(OR($A5="",AC$3=""),"",IF(COUNTIFS('Leave log'!$A:$A,$A5,'Leave log'!$D:$D,"&lt;="&amp;AC$3,'Leave log'!$E:$E,"&gt;="&amp;AC$3,'Leave log'!$H:$H,"Approved")&gt;0,"X",""))</f>
      </c>
      <c r="AD5">
        <f>IF(OR($A5="",AD$3=""),"",IF(COUNTIFS('Leave log'!$A:$A,$A5,'Leave log'!$D:$D,"&lt;="&amp;AD$3,'Leave log'!$E:$E,"&gt;="&amp;AD$3,'Leave log'!$H:$H,"Approved")&gt;0,"X",""))</f>
      </c>
      <c r="AE5">
        <f>IF(OR($A5="",AE$3=""),"",IF(COUNTIFS('Leave log'!$A:$A,$A5,'Leave log'!$D:$D,"&lt;="&amp;AE$3,'Leave log'!$E:$E,"&gt;="&amp;AE$3,'Leave log'!$H:$H,"Approved")&gt;0,"X",""))</f>
      </c>
      <c r="AF5">
        <f>IF(OR($A5="",AF$3=""),"",IF(COUNTIFS('Leave log'!$A:$A,$A5,'Leave log'!$D:$D,"&lt;="&amp;AF$3,'Leave log'!$E:$E,"&gt;="&amp;AF$3,'Leave log'!$H:$H,"Approved")&gt;0,"X",""))</f>
      </c>
    </row>
    <row r="6" spans="1:32" x14ac:dyDescent="0.25">
      <c r="A6">
        <f>IF(Balances!A4="","",Balances!A4)</f>
      </c>
      <c r="B6">
        <f>IF(OR($A6="",B$3=""),"",IF(COUNTIFS('Leave log'!$A:$A,$A6,'Leave log'!$D:$D,"&lt;="&amp;B$3,'Leave log'!$E:$E,"&gt;="&amp;B$3,'Leave log'!$H:$H,"Approved")&gt;0,"X",""))</f>
      </c>
      <c r="C6">
        <f>IF(OR($A6="",C$3=""),"",IF(COUNTIFS('Leave log'!$A:$A,$A6,'Leave log'!$D:$D,"&lt;="&amp;C$3,'Leave log'!$E:$E,"&gt;="&amp;C$3,'Leave log'!$H:$H,"Approved")&gt;0,"X",""))</f>
      </c>
      <c r="D6">
        <f>IF(OR($A6="",D$3=""),"",IF(COUNTIFS('Leave log'!$A:$A,$A6,'Leave log'!$D:$D,"&lt;="&amp;D$3,'Leave log'!$E:$E,"&gt;="&amp;D$3,'Leave log'!$H:$H,"Approved")&gt;0,"X",""))</f>
      </c>
      <c r="E6">
        <f>IF(OR($A6="",E$3=""),"",IF(COUNTIFS('Leave log'!$A:$A,$A6,'Leave log'!$D:$D,"&lt;="&amp;E$3,'Leave log'!$E:$E,"&gt;="&amp;E$3,'Leave log'!$H:$H,"Approved")&gt;0,"X",""))</f>
      </c>
      <c r="F6">
        <f>IF(OR($A6="",F$3=""),"",IF(COUNTIFS('Leave log'!$A:$A,$A6,'Leave log'!$D:$D,"&lt;="&amp;F$3,'Leave log'!$E:$E,"&gt;="&amp;F$3,'Leave log'!$H:$H,"Approved")&gt;0,"X",""))</f>
      </c>
      <c r="G6">
        <f>IF(OR($A6="",G$3=""),"",IF(COUNTIFS('Leave log'!$A:$A,$A6,'Leave log'!$D:$D,"&lt;="&amp;G$3,'Leave log'!$E:$E,"&gt;="&amp;G$3,'Leave log'!$H:$H,"Approved")&gt;0,"X",""))</f>
      </c>
      <c r="H6">
        <f>IF(OR($A6="",H$3=""),"",IF(COUNTIFS('Leave log'!$A:$A,$A6,'Leave log'!$D:$D,"&lt;="&amp;H$3,'Leave log'!$E:$E,"&gt;="&amp;H$3,'Leave log'!$H:$H,"Approved")&gt;0,"X",""))</f>
      </c>
      <c r="I6">
        <f>IF(OR($A6="",I$3=""),"",IF(COUNTIFS('Leave log'!$A:$A,$A6,'Leave log'!$D:$D,"&lt;="&amp;I$3,'Leave log'!$E:$E,"&gt;="&amp;I$3,'Leave log'!$H:$H,"Approved")&gt;0,"X",""))</f>
      </c>
      <c r="J6">
        <f>IF(OR($A6="",J$3=""),"",IF(COUNTIFS('Leave log'!$A:$A,$A6,'Leave log'!$D:$D,"&lt;="&amp;J$3,'Leave log'!$E:$E,"&gt;="&amp;J$3,'Leave log'!$H:$H,"Approved")&gt;0,"X",""))</f>
      </c>
      <c r="K6">
        <f>IF(OR($A6="",K$3=""),"",IF(COUNTIFS('Leave log'!$A:$A,$A6,'Leave log'!$D:$D,"&lt;="&amp;K$3,'Leave log'!$E:$E,"&gt;="&amp;K$3,'Leave log'!$H:$H,"Approved")&gt;0,"X",""))</f>
      </c>
      <c r="L6">
        <f>IF(OR($A6="",L$3=""),"",IF(COUNTIFS('Leave log'!$A:$A,$A6,'Leave log'!$D:$D,"&lt;="&amp;L$3,'Leave log'!$E:$E,"&gt;="&amp;L$3,'Leave log'!$H:$H,"Approved")&gt;0,"X",""))</f>
      </c>
      <c r="M6">
        <f>IF(OR($A6="",M$3=""),"",IF(COUNTIFS('Leave log'!$A:$A,$A6,'Leave log'!$D:$D,"&lt;="&amp;M$3,'Leave log'!$E:$E,"&gt;="&amp;M$3,'Leave log'!$H:$H,"Approved")&gt;0,"X",""))</f>
      </c>
      <c r="N6">
        <f>IF(OR($A6="",N$3=""),"",IF(COUNTIFS('Leave log'!$A:$A,$A6,'Leave log'!$D:$D,"&lt;="&amp;N$3,'Leave log'!$E:$E,"&gt;="&amp;N$3,'Leave log'!$H:$H,"Approved")&gt;0,"X",""))</f>
      </c>
      <c r="O6">
        <f>IF(OR($A6="",O$3=""),"",IF(COUNTIFS('Leave log'!$A:$A,$A6,'Leave log'!$D:$D,"&lt;="&amp;O$3,'Leave log'!$E:$E,"&gt;="&amp;O$3,'Leave log'!$H:$H,"Approved")&gt;0,"X",""))</f>
      </c>
      <c r="P6">
        <f>IF(OR($A6="",P$3=""),"",IF(COUNTIFS('Leave log'!$A:$A,$A6,'Leave log'!$D:$D,"&lt;="&amp;P$3,'Leave log'!$E:$E,"&gt;="&amp;P$3,'Leave log'!$H:$H,"Approved")&gt;0,"X",""))</f>
      </c>
      <c r="Q6">
        <f>IF(OR($A6="",Q$3=""),"",IF(COUNTIFS('Leave log'!$A:$A,$A6,'Leave log'!$D:$D,"&lt;="&amp;Q$3,'Leave log'!$E:$E,"&gt;="&amp;Q$3,'Leave log'!$H:$H,"Approved")&gt;0,"X",""))</f>
      </c>
      <c r="R6">
        <f>IF(OR($A6="",R$3=""),"",IF(COUNTIFS('Leave log'!$A:$A,$A6,'Leave log'!$D:$D,"&lt;="&amp;R$3,'Leave log'!$E:$E,"&gt;="&amp;R$3,'Leave log'!$H:$H,"Approved")&gt;0,"X",""))</f>
      </c>
      <c r="S6">
        <f>IF(OR($A6="",S$3=""),"",IF(COUNTIFS('Leave log'!$A:$A,$A6,'Leave log'!$D:$D,"&lt;="&amp;S$3,'Leave log'!$E:$E,"&gt;="&amp;S$3,'Leave log'!$H:$H,"Approved")&gt;0,"X",""))</f>
      </c>
      <c r="T6">
        <f>IF(OR($A6="",T$3=""),"",IF(COUNTIFS('Leave log'!$A:$A,$A6,'Leave log'!$D:$D,"&lt;="&amp;T$3,'Leave log'!$E:$E,"&gt;="&amp;T$3,'Leave log'!$H:$H,"Approved")&gt;0,"X",""))</f>
      </c>
      <c r="U6">
        <f>IF(OR($A6="",U$3=""),"",IF(COUNTIFS('Leave log'!$A:$A,$A6,'Leave log'!$D:$D,"&lt;="&amp;U$3,'Leave log'!$E:$E,"&gt;="&amp;U$3,'Leave log'!$H:$H,"Approved")&gt;0,"X",""))</f>
      </c>
      <c r="V6">
        <f>IF(OR($A6="",V$3=""),"",IF(COUNTIFS('Leave log'!$A:$A,$A6,'Leave log'!$D:$D,"&lt;="&amp;V$3,'Leave log'!$E:$E,"&gt;="&amp;V$3,'Leave log'!$H:$H,"Approved")&gt;0,"X",""))</f>
      </c>
      <c r="W6">
        <f>IF(OR($A6="",W$3=""),"",IF(COUNTIFS('Leave log'!$A:$A,$A6,'Leave log'!$D:$D,"&lt;="&amp;W$3,'Leave log'!$E:$E,"&gt;="&amp;W$3,'Leave log'!$H:$H,"Approved")&gt;0,"X",""))</f>
      </c>
      <c r="X6">
        <f>IF(OR($A6="",X$3=""),"",IF(COUNTIFS('Leave log'!$A:$A,$A6,'Leave log'!$D:$D,"&lt;="&amp;X$3,'Leave log'!$E:$E,"&gt;="&amp;X$3,'Leave log'!$H:$H,"Approved")&gt;0,"X",""))</f>
      </c>
      <c r="Y6">
        <f>IF(OR($A6="",Y$3=""),"",IF(COUNTIFS('Leave log'!$A:$A,$A6,'Leave log'!$D:$D,"&lt;="&amp;Y$3,'Leave log'!$E:$E,"&gt;="&amp;Y$3,'Leave log'!$H:$H,"Approved")&gt;0,"X",""))</f>
      </c>
      <c r="Z6">
        <f>IF(OR($A6="",Z$3=""),"",IF(COUNTIFS('Leave log'!$A:$A,$A6,'Leave log'!$D:$D,"&lt;="&amp;Z$3,'Leave log'!$E:$E,"&gt;="&amp;Z$3,'Leave log'!$H:$H,"Approved")&gt;0,"X",""))</f>
      </c>
      <c r="AA6">
        <f>IF(OR($A6="",AA$3=""),"",IF(COUNTIFS('Leave log'!$A:$A,$A6,'Leave log'!$D:$D,"&lt;="&amp;AA$3,'Leave log'!$E:$E,"&gt;="&amp;AA$3,'Leave log'!$H:$H,"Approved")&gt;0,"X",""))</f>
      </c>
      <c r="AB6">
        <f>IF(OR($A6="",AB$3=""),"",IF(COUNTIFS('Leave log'!$A:$A,$A6,'Leave log'!$D:$D,"&lt;="&amp;AB$3,'Leave log'!$E:$E,"&gt;="&amp;AB$3,'Leave log'!$H:$H,"Approved")&gt;0,"X",""))</f>
      </c>
      <c r="AC6">
        <f>IF(OR($A6="",AC$3=""),"",IF(COUNTIFS('Leave log'!$A:$A,$A6,'Leave log'!$D:$D,"&lt;="&amp;AC$3,'Leave log'!$E:$E,"&gt;="&amp;AC$3,'Leave log'!$H:$H,"Approved")&gt;0,"X",""))</f>
      </c>
      <c r="AD6">
        <f>IF(OR($A6="",AD$3=""),"",IF(COUNTIFS('Leave log'!$A:$A,$A6,'Leave log'!$D:$D,"&lt;="&amp;AD$3,'Leave log'!$E:$E,"&gt;="&amp;AD$3,'Leave log'!$H:$H,"Approved")&gt;0,"X",""))</f>
      </c>
      <c r="AE6">
        <f>IF(OR($A6="",AE$3=""),"",IF(COUNTIFS('Leave log'!$A:$A,$A6,'Leave log'!$D:$D,"&lt;="&amp;AE$3,'Leave log'!$E:$E,"&gt;="&amp;AE$3,'Leave log'!$H:$H,"Approved")&gt;0,"X",""))</f>
      </c>
      <c r="AF6">
        <f>IF(OR($A6="",AF$3=""),"",IF(COUNTIFS('Leave log'!$A:$A,$A6,'Leave log'!$D:$D,"&lt;="&amp;AF$3,'Leave log'!$E:$E,"&gt;="&amp;AF$3,'Leave log'!$H:$H,"Approved")&gt;0,"X",""))</f>
      </c>
    </row>
    <row r="7" spans="1:32" x14ac:dyDescent="0.25">
      <c r="A7">
        <f>IF(Balances!A5="","",Balances!A5)</f>
      </c>
      <c r="B7">
        <f>IF(OR($A7="",B$3=""),"",IF(COUNTIFS('Leave log'!$A:$A,$A7,'Leave log'!$D:$D,"&lt;="&amp;B$3,'Leave log'!$E:$E,"&gt;="&amp;B$3,'Leave log'!$H:$H,"Approved")&gt;0,"X",""))</f>
      </c>
      <c r="C7">
        <f>IF(OR($A7="",C$3=""),"",IF(COUNTIFS('Leave log'!$A:$A,$A7,'Leave log'!$D:$D,"&lt;="&amp;C$3,'Leave log'!$E:$E,"&gt;="&amp;C$3,'Leave log'!$H:$H,"Approved")&gt;0,"X",""))</f>
      </c>
      <c r="D7">
        <f>IF(OR($A7="",D$3=""),"",IF(COUNTIFS('Leave log'!$A:$A,$A7,'Leave log'!$D:$D,"&lt;="&amp;D$3,'Leave log'!$E:$E,"&gt;="&amp;D$3,'Leave log'!$H:$H,"Approved")&gt;0,"X",""))</f>
      </c>
      <c r="E7">
        <f>IF(OR($A7="",E$3=""),"",IF(COUNTIFS('Leave log'!$A:$A,$A7,'Leave log'!$D:$D,"&lt;="&amp;E$3,'Leave log'!$E:$E,"&gt;="&amp;E$3,'Leave log'!$H:$H,"Approved")&gt;0,"X",""))</f>
      </c>
      <c r="F7">
        <f>IF(OR($A7="",F$3=""),"",IF(COUNTIFS('Leave log'!$A:$A,$A7,'Leave log'!$D:$D,"&lt;="&amp;F$3,'Leave log'!$E:$E,"&gt;="&amp;F$3,'Leave log'!$H:$H,"Approved")&gt;0,"X",""))</f>
      </c>
      <c r="G7">
        <f>IF(OR($A7="",G$3=""),"",IF(COUNTIFS('Leave log'!$A:$A,$A7,'Leave log'!$D:$D,"&lt;="&amp;G$3,'Leave log'!$E:$E,"&gt;="&amp;G$3,'Leave log'!$H:$H,"Approved")&gt;0,"X",""))</f>
      </c>
      <c r="H7">
        <f>IF(OR($A7="",H$3=""),"",IF(COUNTIFS('Leave log'!$A:$A,$A7,'Leave log'!$D:$D,"&lt;="&amp;H$3,'Leave log'!$E:$E,"&gt;="&amp;H$3,'Leave log'!$H:$H,"Approved")&gt;0,"X",""))</f>
      </c>
      <c r="I7">
        <f>IF(OR($A7="",I$3=""),"",IF(COUNTIFS('Leave log'!$A:$A,$A7,'Leave log'!$D:$D,"&lt;="&amp;I$3,'Leave log'!$E:$E,"&gt;="&amp;I$3,'Leave log'!$H:$H,"Approved")&gt;0,"X",""))</f>
      </c>
      <c r="J7">
        <f>IF(OR($A7="",J$3=""),"",IF(COUNTIFS('Leave log'!$A:$A,$A7,'Leave log'!$D:$D,"&lt;="&amp;J$3,'Leave log'!$E:$E,"&gt;="&amp;J$3,'Leave log'!$H:$H,"Approved")&gt;0,"X",""))</f>
      </c>
      <c r="K7">
        <f>IF(OR($A7="",K$3=""),"",IF(COUNTIFS('Leave log'!$A:$A,$A7,'Leave log'!$D:$D,"&lt;="&amp;K$3,'Leave log'!$E:$E,"&gt;="&amp;K$3,'Leave log'!$H:$H,"Approved")&gt;0,"X",""))</f>
      </c>
      <c r="L7">
        <f>IF(OR($A7="",L$3=""),"",IF(COUNTIFS('Leave log'!$A:$A,$A7,'Leave log'!$D:$D,"&lt;="&amp;L$3,'Leave log'!$E:$E,"&gt;="&amp;L$3,'Leave log'!$H:$H,"Approved")&gt;0,"X",""))</f>
      </c>
      <c r="M7">
        <f>IF(OR($A7="",M$3=""),"",IF(COUNTIFS('Leave log'!$A:$A,$A7,'Leave log'!$D:$D,"&lt;="&amp;M$3,'Leave log'!$E:$E,"&gt;="&amp;M$3,'Leave log'!$H:$H,"Approved")&gt;0,"X",""))</f>
      </c>
      <c r="N7">
        <f>IF(OR($A7="",N$3=""),"",IF(COUNTIFS('Leave log'!$A:$A,$A7,'Leave log'!$D:$D,"&lt;="&amp;N$3,'Leave log'!$E:$E,"&gt;="&amp;N$3,'Leave log'!$H:$H,"Approved")&gt;0,"X",""))</f>
      </c>
      <c r="O7">
        <f>IF(OR($A7="",O$3=""),"",IF(COUNTIFS('Leave log'!$A:$A,$A7,'Leave log'!$D:$D,"&lt;="&amp;O$3,'Leave log'!$E:$E,"&gt;="&amp;O$3,'Leave log'!$H:$H,"Approved")&gt;0,"X",""))</f>
      </c>
      <c r="P7">
        <f>IF(OR($A7="",P$3=""),"",IF(COUNTIFS('Leave log'!$A:$A,$A7,'Leave log'!$D:$D,"&lt;="&amp;P$3,'Leave log'!$E:$E,"&gt;="&amp;P$3,'Leave log'!$H:$H,"Approved")&gt;0,"X",""))</f>
      </c>
      <c r="Q7">
        <f>IF(OR($A7="",Q$3=""),"",IF(COUNTIFS('Leave log'!$A:$A,$A7,'Leave log'!$D:$D,"&lt;="&amp;Q$3,'Leave log'!$E:$E,"&gt;="&amp;Q$3,'Leave log'!$H:$H,"Approved")&gt;0,"X",""))</f>
      </c>
      <c r="R7">
        <f>IF(OR($A7="",R$3=""),"",IF(COUNTIFS('Leave log'!$A:$A,$A7,'Leave log'!$D:$D,"&lt;="&amp;R$3,'Leave log'!$E:$E,"&gt;="&amp;R$3,'Leave log'!$H:$H,"Approved")&gt;0,"X",""))</f>
      </c>
      <c r="S7">
        <f>IF(OR($A7="",S$3=""),"",IF(COUNTIFS('Leave log'!$A:$A,$A7,'Leave log'!$D:$D,"&lt;="&amp;S$3,'Leave log'!$E:$E,"&gt;="&amp;S$3,'Leave log'!$H:$H,"Approved")&gt;0,"X",""))</f>
      </c>
      <c r="T7">
        <f>IF(OR($A7="",T$3=""),"",IF(COUNTIFS('Leave log'!$A:$A,$A7,'Leave log'!$D:$D,"&lt;="&amp;T$3,'Leave log'!$E:$E,"&gt;="&amp;T$3,'Leave log'!$H:$H,"Approved")&gt;0,"X",""))</f>
      </c>
      <c r="U7">
        <f>IF(OR($A7="",U$3=""),"",IF(COUNTIFS('Leave log'!$A:$A,$A7,'Leave log'!$D:$D,"&lt;="&amp;U$3,'Leave log'!$E:$E,"&gt;="&amp;U$3,'Leave log'!$H:$H,"Approved")&gt;0,"X",""))</f>
      </c>
      <c r="V7">
        <f>IF(OR($A7="",V$3=""),"",IF(COUNTIFS('Leave log'!$A:$A,$A7,'Leave log'!$D:$D,"&lt;="&amp;V$3,'Leave log'!$E:$E,"&gt;="&amp;V$3,'Leave log'!$H:$H,"Approved")&gt;0,"X",""))</f>
      </c>
      <c r="W7">
        <f>IF(OR($A7="",W$3=""),"",IF(COUNTIFS('Leave log'!$A:$A,$A7,'Leave log'!$D:$D,"&lt;="&amp;W$3,'Leave log'!$E:$E,"&gt;="&amp;W$3,'Leave log'!$H:$H,"Approved")&gt;0,"X",""))</f>
      </c>
      <c r="X7">
        <f>IF(OR($A7="",X$3=""),"",IF(COUNTIFS('Leave log'!$A:$A,$A7,'Leave log'!$D:$D,"&lt;="&amp;X$3,'Leave log'!$E:$E,"&gt;="&amp;X$3,'Leave log'!$H:$H,"Approved")&gt;0,"X",""))</f>
      </c>
      <c r="Y7">
        <f>IF(OR($A7="",Y$3=""),"",IF(COUNTIFS('Leave log'!$A:$A,$A7,'Leave log'!$D:$D,"&lt;="&amp;Y$3,'Leave log'!$E:$E,"&gt;="&amp;Y$3,'Leave log'!$H:$H,"Approved")&gt;0,"X",""))</f>
      </c>
      <c r="Z7">
        <f>IF(OR($A7="",Z$3=""),"",IF(COUNTIFS('Leave log'!$A:$A,$A7,'Leave log'!$D:$D,"&lt;="&amp;Z$3,'Leave log'!$E:$E,"&gt;="&amp;Z$3,'Leave log'!$H:$H,"Approved")&gt;0,"X",""))</f>
      </c>
      <c r="AA7">
        <f>IF(OR($A7="",AA$3=""),"",IF(COUNTIFS('Leave log'!$A:$A,$A7,'Leave log'!$D:$D,"&lt;="&amp;AA$3,'Leave log'!$E:$E,"&gt;="&amp;AA$3,'Leave log'!$H:$H,"Approved")&gt;0,"X",""))</f>
      </c>
      <c r="AB7">
        <f>IF(OR($A7="",AB$3=""),"",IF(COUNTIFS('Leave log'!$A:$A,$A7,'Leave log'!$D:$D,"&lt;="&amp;AB$3,'Leave log'!$E:$E,"&gt;="&amp;AB$3,'Leave log'!$H:$H,"Approved")&gt;0,"X",""))</f>
      </c>
      <c r="AC7">
        <f>IF(OR($A7="",AC$3=""),"",IF(COUNTIFS('Leave log'!$A:$A,$A7,'Leave log'!$D:$D,"&lt;="&amp;AC$3,'Leave log'!$E:$E,"&gt;="&amp;AC$3,'Leave log'!$H:$H,"Approved")&gt;0,"X",""))</f>
      </c>
      <c r="AD7">
        <f>IF(OR($A7="",AD$3=""),"",IF(COUNTIFS('Leave log'!$A:$A,$A7,'Leave log'!$D:$D,"&lt;="&amp;AD$3,'Leave log'!$E:$E,"&gt;="&amp;AD$3,'Leave log'!$H:$H,"Approved")&gt;0,"X",""))</f>
      </c>
      <c r="AE7">
        <f>IF(OR($A7="",AE$3=""),"",IF(COUNTIFS('Leave log'!$A:$A,$A7,'Leave log'!$D:$D,"&lt;="&amp;AE$3,'Leave log'!$E:$E,"&gt;="&amp;AE$3,'Leave log'!$H:$H,"Approved")&gt;0,"X",""))</f>
      </c>
      <c r="AF7">
        <f>IF(OR($A7="",AF$3=""),"",IF(COUNTIFS('Leave log'!$A:$A,$A7,'Leave log'!$D:$D,"&lt;="&amp;AF$3,'Leave log'!$E:$E,"&gt;="&amp;AF$3,'Leave log'!$H:$H,"Approved")&gt;0,"X",""))</f>
      </c>
    </row>
    <row r="8" spans="1:32" x14ac:dyDescent="0.25">
      <c r="A8">
        <f>IF(Balances!A6="","",Balances!A6)</f>
      </c>
      <c r="B8">
        <f>IF(OR($A8="",B$3=""),"",IF(COUNTIFS('Leave log'!$A:$A,$A8,'Leave log'!$D:$D,"&lt;="&amp;B$3,'Leave log'!$E:$E,"&gt;="&amp;B$3,'Leave log'!$H:$H,"Approved")&gt;0,"X",""))</f>
      </c>
      <c r="C8">
        <f>IF(OR($A8="",C$3=""),"",IF(COUNTIFS('Leave log'!$A:$A,$A8,'Leave log'!$D:$D,"&lt;="&amp;C$3,'Leave log'!$E:$E,"&gt;="&amp;C$3,'Leave log'!$H:$H,"Approved")&gt;0,"X",""))</f>
      </c>
      <c r="D8">
        <f>IF(OR($A8="",D$3=""),"",IF(COUNTIFS('Leave log'!$A:$A,$A8,'Leave log'!$D:$D,"&lt;="&amp;D$3,'Leave log'!$E:$E,"&gt;="&amp;D$3,'Leave log'!$H:$H,"Approved")&gt;0,"X",""))</f>
      </c>
      <c r="E8">
        <f>IF(OR($A8="",E$3=""),"",IF(COUNTIFS('Leave log'!$A:$A,$A8,'Leave log'!$D:$D,"&lt;="&amp;E$3,'Leave log'!$E:$E,"&gt;="&amp;E$3,'Leave log'!$H:$H,"Approved")&gt;0,"X",""))</f>
      </c>
      <c r="F8">
        <f>IF(OR($A8="",F$3=""),"",IF(COUNTIFS('Leave log'!$A:$A,$A8,'Leave log'!$D:$D,"&lt;="&amp;F$3,'Leave log'!$E:$E,"&gt;="&amp;F$3,'Leave log'!$H:$H,"Approved")&gt;0,"X",""))</f>
      </c>
      <c r="G8">
        <f>IF(OR($A8="",G$3=""),"",IF(COUNTIFS('Leave log'!$A:$A,$A8,'Leave log'!$D:$D,"&lt;="&amp;G$3,'Leave log'!$E:$E,"&gt;="&amp;G$3,'Leave log'!$H:$H,"Approved")&gt;0,"X",""))</f>
      </c>
      <c r="H8">
        <f>IF(OR($A8="",H$3=""),"",IF(COUNTIFS('Leave log'!$A:$A,$A8,'Leave log'!$D:$D,"&lt;="&amp;H$3,'Leave log'!$E:$E,"&gt;="&amp;H$3,'Leave log'!$H:$H,"Approved")&gt;0,"X",""))</f>
      </c>
      <c r="I8">
        <f>IF(OR($A8="",I$3=""),"",IF(COUNTIFS('Leave log'!$A:$A,$A8,'Leave log'!$D:$D,"&lt;="&amp;I$3,'Leave log'!$E:$E,"&gt;="&amp;I$3,'Leave log'!$H:$H,"Approved")&gt;0,"X",""))</f>
      </c>
      <c r="J8">
        <f>IF(OR($A8="",J$3=""),"",IF(COUNTIFS('Leave log'!$A:$A,$A8,'Leave log'!$D:$D,"&lt;="&amp;J$3,'Leave log'!$E:$E,"&gt;="&amp;J$3,'Leave log'!$H:$H,"Approved")&gt;0,"X",""))</f>
      </c>
      <c r="K8">
        <f>IF(OR($A8="",K$3=""),"",IF(COUNTIFS('Leave log'!$A:$A,$A8,'Leave log'!$D:$D,"&lt;="&amp;K$3,'Leave log'!$E:$E,"&gt;="&amp;K$3,'Leave log'!$H:$H,"Approved")&gt;0,"X",""))</f>
      </c>
      <c r="L8">
        <f>IF(OR($A8="",L$3=""),"",IF(COUNTIFS('Leave log'!$A:$A,$A8,'Leave log'!$D:$D,"&lt;="&amp;L$3,'Leave log'!$E:$E,"&gt;="&amp;L$3,'Leave log'!$H:$H,"Approved")&gt;0,"X",""))</f>
      </c>
      <c r="M8">
        <f>IF(OR($A8="",M$3=""),"",IF(COUNTIFS('Leave log'!$A:$A,$A8,'Leave log'!$D:$D,"&lt;="&amp;M$3,'Leave log'!$E:$E,"&gt;="&amp;M$3,'Leave log'!$H:$H,"Approved")&gt;0,"X",""))</f>
      </c>
      <c r="N8">
        <f>IF(OR($A8="",N$3=""),"",IF(COUNTIFS('Leave log'!$A:$A,$A8,'Leave log'!$D:$D,"&lt;="&amp;N$3,'Leave log'!$E:$E,"&gt;="&amp;N$3,'Leave log'!$H:$H,"Approved")&gt;0,"X",""))</f>
      </c>
      <c r="O8">
        <f>IF(OR($A8="",O$3=""),"",IF(COUNTIFS('Leave log'!$A:$A,$A8,'Leave log'!$D:$D,"&lt;="&amp;O$3,'Leave log'!$E:$E,"&gt;="&amp;O$3,'Leave log'!$H:$H,"Approved")&gt;0,"X",""))</f>
      </c>
      <c r="P8">
        <f>IF(OR($A8="",P$3=""),"",IF(COUNTIFS('Leave log'!$A:$A,$A8,'Leave log'!$D:$D,"&lt;="&amp;P$3,'Leave log'!$E:$E,"&gt;="&amp;P$3,'Leave log'!$H:$H,"Approved")&gt;0,"X",""))</f>
      </c>
      <c r="Q8">
        <f>IF(OR($A8="",Q$3=""),"",IF(COUNTIFS('Leave log'!$A:$A,$A8,'Leave log'!$D:$D,"&lt;="&amp;Q$3,'Leave log'!$E:$E,"&gt;="&amp;Q$3,'Leave log'!$H:$H,"Approved")&gt;0,"X",""))</f>
      </c>
      <c r="R8">
        <f>IF(OR($A8="",R$3=""),"",IF(COUNTIFS('Leave log'!$A:$A,$A8,'Leave log'!$D:$D,"&lt;="&amp;R$3,'Leave log'!$E:$E,"&gt;="&amp;R$3,'Leave log'!$H:$H,"Approved")&gt;0,"X",""))</f>
      </c>
      <c r="S8">
        <f>IF(OR($A8="",S$3=""),"",IF(COUNTIFS('Leave log'!$A:$A,$A8,'Leave log'!$D:$D,"&lt;="&amp;S$3,'Leave log'!$E:$E,"&gt;="&amp;S$3,'Leave log'!$H:$H,"Approved")&gt;0,"X",""))</f>
      </c>
      <c r="T8">
        <f>IF(OR($A8="",T$3=""),"",IF(COUNTIFS('Leave log'!$A:$A,$A8,'Leave log'!$D:$D,"&lt;="&amp;T$3,'Leave log'!$E:$E,"&gt;="&amp;T$3,'Leave log'!$H:$H,"Approved")&gt;0,"X",""))</f>
      </c>
      <c r="U8">
        <f>IF(OR($A8="",U$3=""),"",IF(COUNTIFS('Leave log'!$A:$A,$A8,'Leave log'!$D:$D,"&lt;="&amp;U$3,'Leave log'!$E:$E,"&gt;="&amp;U$3,'Leave log'!$H:$H,"Approved")&gt;0,"X",""))</f>
      </c>
      <c r="V8">
        <f>IF(OR($A8="",V$3=""),"",IF(COUNTIFS('Leave log'!$A:$A,$A8,'Leave log'!$D:$D,"&lt;="&amp;V$3,'Leave log'!$E:$E,"&gt;="&amp;V$3,'Leave log'!$H:$H,"Approved")&gt;0,"X",""))</f>
      </c>
      <c r="W8">
        <f>IF(OR($A8="",W$3=""),"",IF(COUNTIFS('Leave log'!$A:$A,$A8,'Leave log'!$D:$D,"&lt;="&amp;W$3,'Leave log'!$E:$E,"&gt;="&amp;W$3,'Leave log'!$H:$H,"Approved")&gt;0,"X",""))</f>
      </c>
      <c r="X8">
        <f>IF(OR($A8="",X$3=""),"",IF(COUNTIFS('Leave log'!$A:$A,$A8,'Leave log'!$D:$D,"&lt;="&amp;X$3,'Leave log'!$E:$E,"&gt;="&amp;X$3,'Leave log'!$H:$H,"Approved")&gt;0,"X",""))</f>
      </c>
      <c r="Y8">
        <f>IF(OR($A8="",Y$3=""),"",IF(COUNTIFS('Leave log'!$A:$A,$A8,'Leave log'!$D:$D,"&lt;="&amp;Y$3,'Leave log'!$E:$E,"&gt;="&amp;Y$3,'Leave log'!$H:$H,"Approved")&gt;0,"X",""))</f>
      </c>
      <c r="Z8">
        <f>IF(OR($A8="",Z$3=""),"",IF(COUNTIFS('Leave log'!$A:$A,$A8,'Leave log'!$D:$D,"&lt;="&amp;Z$3,'Leave log'!$E:$E,"&gt;="&amp;Z$3,'Leave log'!$H:$H,"Approved")&gt;0,"X",""))</f>
      </c>
      <c r="AA8">
        <f>IF(OR($A8="",AA$3=""),"",IF(COUNTIFS('Leave log'!$A:$A,$A8,'Leave log'!$D:$D,"&lt;="&amp;AA$3,'Leave log'!$E:$E,"&gt;="&amp;AA$3,'Leave log'!$H:$H,"Approved")&gt;0,"X",""))</f>
      </c>
      <c r="AB8">
        <f>IF(OR($A8="",AB$3=""),"",IF(COUNTIFS('Leave log'!$A:$A,$A8,'Leave log'!$D:$D,"&lt;="&amp;AB$3,'Leave log'!$E:$E,"&gt;="&amp;AB$3,'Leave log'!$H:$H,"Approved")&gt;0,"X",""))</f>
      </c>
      <c r="AC8">
        <f>IF(OR($A8="",AC$3=""),"",IF(COUNTIFS('Leave log'!$A:$A,$A8,'Leave log'!$D:$D,"&lt;="&amp;AC$3,'Leave log'!$E:$E,"&gt;="&amp;AC$3,'Leave log'!$H:$H,"Approved")&gt;0,"X",""))</f>
      </c>
      <c r="AD8">
        <f>IF(OR($A8="",AD$3=""),"",IF(COUNTIFS('Leave log'!$A:$A,$A8,'Leave log'!$D:$D,"&lt;="&amp;AD$3,'Leave log'!$E:$E,"&gt;="&amp;AD$3,'Leave log'!$H:$H,"Approved")&gt;0,"X",""))</f>
      </c>
      <c r="AE8">
        <f>IF(OR($A8="",AE$3=""),"",IF(COUNTIFS('Leave log'!$A:$A,$A8,'Leave log'!$D:$D,"&lt;="&amp;AE$3,'Leave log'!$E:$E,"&gt;="&amp;AE$3,'Leave log'!$H:$H,"Approved")&gt;0,"X",""))</f>
      </c>
      <c r="AF8">
        <f>IF(OR($A8="",AF$3=""),"",IF(COUNTIFS('Leave log'!$A:$A,$A8,'Leave log'!$D:$D,"&lt;="&amp;AF$3,'Leave log'!$E:$E,"&gt;="&amp;AF$3,'Leave log'!$H:$H,"Approved")&gt;0,"X",""))</f>
      </c>
    </row>
    <row r="9" spans="1:32" x14ac:dyDescent="0.25">
      <c r="A9">
        <f>IF(Balances!A7="","",Balances!A7)</f>
      </c>
      <c r="B9">
        <f>IF(OR($A9="",B$3=""),"",IF(COUNTIFS('Leave log'!$A:$A,$A9,'Leave log'!$D:$D,"&lt;="&amp;B$3,'Leave log'!$E:$E,"&gt;="&amp;B$3,'Leave log'!$H:$H,"Approved")&gt;0,"X",""))</f>
      </c>
      <c r="C9">
        <f>IF(OR($A9="",C$3=""),"",IF(COUNTIFS('Leave log'!$A:$A,$A9,'Leave log'!$D:$D,"&lt;="&amp;C$3,'Leave log'!$E:$E,"&gt;="&amp;C$3,'Leave log'!$H:$H,"Approved")&gt;0,"X",""))</f>
      </c>
      <c r="D9">
        <f>IF(OR($A9="",D$3=""),"",IF(COUNTIFS('Leave log'!$A:$A,$A9,'Leave log'!$D:$D,"&lt;="&amp;D$3,'Leave log'!$E:$E,"&gt;="&amp;D$3,'Leave log'!$H:$H,"Approved")&gt;0,"X",""))</f>
      </c>
      <c r="E9">
        <f>IF(OR($A9="",E$3=""),"",IF(COUNTIFS('Leave log'!$A:$A,$A9,'Leave log'!$D:$D,"&lt;="&amp;E$3,'Leave log'!$E:$E,"&gt;="&amp;E$3,'Leave log'!$H:$H,"Approved")&gt;0,"X",""))</f>
      </c>
      <c r="F9">
        <f>IF(OR($A9="",F$3=""),"",IF(COUNTIFS('Leave log'!$A:$A,$A9,'Leave log'!$D:$D,"&lt;="&amp;F$3,'Leave log'!$E:$E,"&gt;="&amp;F$3,'Leave log'!$H:$H,"Approved")&gt;0,"X",""))</f>
      </c>
      <c r="G9">
        <f>IF(OR($A9="",G$3=""),"",IF(COUNTIFS('Leave log'!$A:$A,$A9,'Leave log'!$D:$D,"&lt;="&amp;G$3,'Leave log'!$E:$E,"&gt;="&amp;G$3,'Leave log'!$H:$H,"Approved")&gt;0,"X",""))</f>
      </c>
      <c r="H9">
        <f>IF(OR($A9="",H$3=""),"",IF(COUNTIFS('Leave log'!$A:$A,$A9,'Leave log'!$D:$D,"&lt;="&amp;H$3,'Leave log'!$E:$E,"&gt;="&amp;H$3,'Leave log'!$H:$H,"Approved")&gt;0,"X",""))</f>
      </c>
      <c r="I9">
        <f>IF(OR($A9="",I$3=""),"",IF(COUNTIFS('Leave log'!$A:$A,$A9,'Leave log'!$D:$D,"&lt;="&amp;I$3,'Leave log'!$E:$E,"&gt;="&amp;I$3,'Leave log'!$H:$H,"Approved")&gt;0,"X",""))</f>
      </c>
      <c r="J9">
        <f>IF(OR($A9="",J$3=""),"",IF(COUNTIFS('Leave log'!$A:$A,$A9,'Leave log'!$D:$D,"&lt;="&amp;J$3,'Leave log'!$E:$E,"&gt;="&amp;J$3,'Leave log'!$H:$H,"Approved")&gt;0,"X",""))</f>
      </c>
      <c r="K9">
        <f>IF(OR($A9="",K$3=""),"",IF(COUNTIFS('Leave log'!$A:$A,$A9,'Leave log'!$D:$D,"&lt;="&amp;K$3,'Leave log'!$E:$E,"&gt;="&amp;K$3,'Leave log'!$H:$H,"Approved")&gt;0,"X",""))</f>
      </c>
      <c r="L9">
        <f>IF(OR($A9="",L$3=""),"",IF(COUNTIFS('Leave log'!$A:$A,$A9,'Leave log'!$D:$D,"&lt;="&amp;L$3,'Leave log'!$E:$E,"&gt;="&amp;L$3,'Leave log'!$H:$H,"Approved")&gt;0,"X",""))</f>
      </c>
      <c r="M9">
        <f>IF(OR($A9="",M$3=""),"",IF(COUNTIFS('Leave log'!$A:$A,$A9,'Leave log'!$D:$D,"&lt;="&amp;M$3,'Leave log'!$E:$E,"&gt;="&amp;M$3,'Leave log'!$H:$H,"Approved")&gt;0,"X",""))</f>
      </c>
      <c r="N9">
        <f>IF(OR($A9="",N$3=""),"",IF(COUNTIFS('Leave log'!$A:$A,$A9,'Leave log'!$D:$D,"&lt;="&amp;N$3,'Leave log'!$E:$E,"&gt;="&amp;N$3,'Leave log'!$H:$H,"Approved")&gt;0,"X",""))</f>
      </c>
      <c r="O9">
        <f>IF(OR($A9="",O$3=""),"",IF(COUNTIFS('Leave log'!$A:$A,$A9,'Leave log'!$D:$D,"&lt;="&amp;O$3,'Leave log'!$E:$E,"&gt;="&amp;O$3,'Leave log'!$H:$H,"Approved")&gt;0,"X",""))</f>
      </c>
      <c r="P9">
        <f>IF(OR($A9="",P$3=""),"",IF(COUNTIFS('Leave log'!$A:$A,$A9,'Leave log'!$D:$D,"&lt;="&amp;P$3,'Leave log'!$E:$E,"&gt;="&amp;P$3,'Leave log'!$H:$H,"Approved")&gt;0,"X",""))</f>
      </c>
      <c r="Q9">
        <f>IF(OR($A9="",Q$3=""),"",IF(COUNTIFS('Leave log'!$A:$A,$A9,'Leave log'!$D:$D,"&lt;="&amp;Q$3,'Leave log'!$E:$E,"&gt;="&amp;Q$3,'Leave log'!$H:$H,"Approved")&gt;0,"X",""))</f>
      </c>
      <c r="R9">
        <f>IF(OR($A9="",R$3=""),"",IF(COUNTIFS('Leave log'!$A:$A,$A9,'Leave log'!$D:$D,"&lt;="&amp;R$3,'Leave log'!$E:$E,"&gt;="&amp;R$3,'Leave log'!$H:$H,"Approved")&gt;0,"X",""))</f>
      </c>
      <c r="S9">
        <f>IF(OR($A9="",S$3=""),"",IF(COUNTIFS('Leave log'!$A:$A,$A9,'Leave log'!$D:$D,"&lt;="&amp;S$3,'Leave log'!$E:$E,"&gt;="&amp;S$3,'Leave log'!$H:$H,"Approved")&gt;0,"X",""))</f>
      </c>
      <c r="T9">
        <f>IF(OR($A9="",T$3=""),"",IF(COUNTIFS('Leave log'!$A:$A,$A9,'Leave log'!$D:$D,"&lt;="&amp;T$3,'Leave log'!$E:$E,"&gt;="&amp;T$3,'Leave log'!$H:$H,"Approved")&gt;0,"X",""))</f>
      </c>
      <c r="U9">
        <f>IF(OR($A9="",U$3=""),"",IF(COUNTIFS('Leave log'!$A:$A,$A9,'Leave log'!$D:$D,"&lt;="&amp;U$3,'Leave log'!$E:$E,"&gt;="&amp;U$3,'Leave log'!$H:$H,"Approved")&gt;0,"X",""))</f>
      </c>
      <c r="V9">
        <f>IF(OR($A9="",V$3=""),"",IF(COUNTIFS('Leave log'!$A:$A,$A9,'Leave log'!$D:$D,"&lt;="&amp;V$3,'Leave log'!$E:$E,"&gt;="&amp;V$3,'Leave log'!$H:$H,"Approved")&gt;0,"X",""))</f>
      </c>
      <c r="W9">
        <f>IF(OR($A9="",W$3=""),"",IF(COUNTIFS('Leave log'!$A:$A,$A9,'Leave log'!$D:$D,"&lt;="&amp;W$3,'Leave log'!$E:$E,"&gt;="&amp;W$3,'Leave log'!$H:$H,"Approved")&gt;0,"X",""))</f>
      </c>
      <c r="X9">
        <f>IF(OR($A9="",X$3=""),"",IF(COUNTIFS('Leave log'!$A:$A,$A9,'Leave log'!$D:$D,"&lt;="&amp;X$3,'Leave log'!$E:$E,"&gt;="&amp;X$3,'Leave log'!$H:$H,"Approved")&gt;0,"X",""))</f>
      </c>
      <c r="Y9">
        <f>IF(OR($A9="",Y$3=""),"",IF(COUNTIFS('Leave log'!$A:$A,$A9,'Leave log'!$D:$D,"&lt;="&amp;Y$3,'Leave log'!$E:$E,"&gt;="&amp;Y$3,'Leave log'!$H:$H,"Approved")&gt;0,"X",""))</f>
      </c>
      <c r="Z9">
        <f>IF(OR($A9="",Z$3=""),"",IF(COUNTIFS('Leave log'!$A:$A,$A9,'Leave log'!$D:$D,"&lt;="&amp;Z$3,'Leave log'!$E:$E,"&gt;="&amp;Z$3,'Leave log'!$H:$H,"Approved")&gt;0,"X",""))</f>
      </c>
      <c r="AA9">
        <f>IF(OR($A9="",AA$3=""),"",IF(COUNTIFS('Leave log'!$A:$A,$A9,'Leave log'!$D:$D,"&lt;="&amp;AA$3,'Leave log'!$E:$E,"&gt;="&amp;AA$3,'Leave log'!$H:$H,"Approved")&gt;0,"X",""))</f>
      </c>
      <c r="AB9">
        <f>IF(OR($A9="",AB$3=""),"",IF(COUNTIFS('Leave log'!$A:$A,$A9,'Leave log'!$D:$D,"&lt;="&amp;AB$3,'Leave log'!$E:$E,"&gt;="&amp;AB$3,'Leave log'!$H:$H,"Approved")&gt;0,"X",""))</f>
      </c>
      <c r="AC9">
        <f>IF(OR($A9="",AC$3=""),"",IF(COUNTIFS('Leave log'!$A:$A,$A9,'Leave log'!$D:$D,"&lt;="&amp;AC$3,'Leave log'!$E:$E,"&gt;="&amp;AC$3,'Leave log'!$H:$H,"Approved")&gt;0,"X",""))</f>
      </c>
      <c r="AD9">
        <f>IF(OR($A9="",AD$3=""),"",IF(COUNTIFS('Leave log'!$A:$A,$A9,'Leave log'!$D:$D,"&lt;="&amp;AD$3,'Leave log'!$E:$E,"&gt;="&amp;AD$3,'Leave log'!$H:$H,"Approved")&gt;0,"X",""))</f>
      </c>
      <c r="AE9">
        <f>IF(OR($A9="",AE$3=""),"",IF(COUNTIFS('Leave log'!$A:$A,$A9,'Leave log'!$D:$D,"&lt;="&amp;AE$3,'Leave log'!$E:$E,"&gt;="&amp;AE$3,'Leave log'!$H:$H,"Approved")&gt;0,"X",""))</f>
      </c>
      <c r="AF9">
        <f>IF(OR($A9="",AF$3=""),"",IF(COUNTIFS('Leave log'!$A:$A,$A9,'Leave log'!$D:$D,"&lt;="&amp;AF$3,'Leave log'!$E:$E,"&gt;="&amp;AF$3,'Leave log'!$H:$H,"Approved")&gt;0,"X",""))</f>
      </c>
    </row>
    <row r="10" spans="1:32" x14ac:dyDescent="0.25">
      <c r="A10">
        <f>IF(Balances!A8="","",Balances!A8)</f>
      </c>
      <c r="B10">
        <f>IF(OR($A10="",B$3=""),"",IF(COUNTIFS('Leave log'!$A:$A,$A10,'Leave log'!$D:$D,"&lt;="&amp;B$3,'Leave log'!$E:$E,"&gt;="&amp;B$3,'Leave log'!$H:$H,"Approved")&gt;0,"X",""))</f>
      </c>
      <c r="C10">
        <f>IF(OR($A10="",C$3=""),"",IF(COUNTIFS('Leave log'!$A:$A,$A10,'Leave log'!$D:$D,"&lt;="&amp;C$3,'Leave log'!$E:$E,"&gt;="&amp;C$3,'Leave log'!$H:$H,"Approved")&gt;0,"X",""))</f>
      </c>
      <c r="D10">
        <f>IF(OR($A10="",D$3=""),"",IF(COUNTIFS('Leave log'!$A:$A,$A10,'Leave log'!$D:$D,"&lt;="&amp;D$3,'Leave log'!$E:$E,"&gt;="&amp;D$3,'Leave log'!$H:$H,"Approved")&gt;0,"X",""))</f>
      </c>
      <c r="E10">
        <f>IF(OR($A10="",E$3=""),"",IF(COUNTIFS('Leave log'!$A:$A,$A10,'Leave log'!$D:$D,"&lt;="&amp;E$3,'Leave log'!$E:$E,"&gt;="&amp;E$3,'Leave log'!$H:$H,"Approved")&gt;0,"X",""))</f>
      </c>
      <c r="F10">
        <f>IF(OR($A10="",F$3=""),"",IF(COUNTIFS('Leave log'!$A:$A,$A10,'Leave log'!$D:$D,"&lt;="&amp;F$3,'Leave log'!$E:$E,"&gt;="&amp;F$3,'Leave log'!$H:$H,"Approved")&gt;0,"X",""))</f>
      </c>
      <c r="G10">
        <f>IF(OR($A10="",G$3=""),"",IF(COUNTIFS('Leave log'!$A:$A,$A10,'Leave log'!$D:$D,"&lt;="&amp;G$3,'Leave log'!$E:$E,"&gt;="&amp;G$3,'Leave log'!$H:$H,"Approved")&gt;0,"X",""))</f>
      </c>
      <c r="H10">
        <f>IF(OR($A10="",H$3=""),"",IF(COUNTIFS('Leave log'!$A:$A,$A10,'Leave log'!$D:$D,"&lt;="&amp;H$3,'Leave log'!$E:$E,"&gt;="&amp;H$3,'Leave log'!$H:$H,"Approved")&gt;0,"X",""))</f>
      </c>
      <c r="I10">
        <f>IF(OR($A10="",I$3=""),"",IF(COUNTIFS('Leave log'!$A:$A,$A10,'Leave log'!$D:$D,"&lt;="&amp;I$3,'Leave log'!$E:$E,"&gt;="&amp;I$3,'Leave log'!$H:$H,"Approved")&gt;0,"X",""))</f>
      </c>
      <c r="J10">
        <f>IF(OR($A10="",J$3=""),"",IF(COUNTIFS('Leave log'!$A:$A,$A10,'Leave log'!$D:$D,"&lt;="&amp;J$3,'Leave log'!$E:$E,"&gt;="&amp;J$3,'Leave log'!$H:$H,"Approved")&gt;0,"X",""))</f>
      </c>
      <c r="K10">
        <f>IF(OR($A10="",K$3=""),"",IF(COUNTIFS('Leave log'!$A:$A,$A10,'Leave log'!$D:$D,"&lt;="&amp;K$3,'Leave log'!$E:$E,"&gt;="&amp;K$3,'Leave log'!$H:$H,"Approved")&gt;0,"X",""))</f>
      </c>
      <c r="L10">
        <f>IF(OR($A10="",L$3=""),"",IF(COUNTIFS('Leave log'!$A:$A,$A10,'Leave log'!$D:$D,"&lt;="&amp;L$3,'Leave log'!$E:$E,"&gt;="&amp;L$3,'Leave log'!$H:$H,"Approved")&gt;0,"X",""))</f>
      </c>
      <c r="M10">
        <f>IF(OR($A10="",M$3=""),"",IF(COUNTIFS('Leave log'!$A:$A,$A10,'Leave log'!$D:$D,"&lt;="&amp;M$3,'Leave log'!$E:$E,"&gt;="&amp;M$3,'Leave log'!$H:$H,"Approved")&gt;0,"X",""))</f>
      </c>
      <c r="N10">
        <f>IF(OR($A10="",N$3=""),"",IF(COUNTIFS('Leave log'!$A:$A,$A10,'Leave log'!$D:$D,"&lt;="&amp;N$3,'Leave log'!$E:$E,"&gt;="&amp;N$3,'Leave log'!$H:$H,"Approved")&gt;0,"X",""))</f>
      </c>
      <c r="O10">
        <f>IF(OR($A10="",O$3=""),"",IF(COUNTIFS('Leave log'!$A:$A,$A10,'Leave log'!$D:$D,"&lt;="&amp;O$3,'Leave log'!$E:$E,"&gt;="&amp;O$3,'Leave log'!$H:$H,"Approved")&gt;0,"X",""))</f>
      </c>
      <c r="P10">
        <f>IF(OR($A10="",P$3=""),"",IF(COUNTIFS('Leave log'!$A:$A,$A10,'Leave log'!$D:$D,"&lt;="&amp;P$3,'Leave log'!$E:$E,"&gt;="&amp;P$3,'Leave log'!$H:$H,"Approved")&gt;0,"X",""))</f>
      </c>
      <c r="Q10">
        <f>IF(OR($A10="",Q$3=""),"",IF(COUNTIFS('Leave log'!$A:$A,$A10,'Leave log'!$D:$D,"&lt;="&amp;Q$3,'Leave log'!$E:$E,"&gt;="&amp;Q$3,'Leave log'!$H:$H,"Approved")&gt;0,"X",""))</f>
      </c>
      <c r="R10">
        <f>IF(OR($A10="",R$3=""),"",IF(COUNTIFS('Leave log'!$A:$A,$A10,'Leave log'!$D:$D,"&lt;="&amp;R$3,'Leave log'!$E:$E,"&gt;="&amp;R$3,'Leave log'!$H:$H,"Approved")&gt;0,"X",""))</f>
      </c>
      <c r="S10">
        <f>IF(OR($A10="",S$3=""),"",IF(COUNTIFS('Leave log'!$A:$A,$A10,'Leave log'!$D:$D,"&lt;="&amp;S$3,'Leave log'!$E:$E,"&gt;="&amp;S$3,'Leave log'!$H:$H,"Approved")&gt;0,"X",""))</f>
      </c>
      <c r="T10">
        <f>IF(OR($A10="",T$3=""),"",IF(COUNTIFS('Leave log'!$A:$A,$A10,'Leave log'!$D:$D,"&lt;="&amp;T$3,'Leave log'!$E:$E,"&gt;="&amp;T$3,'Leave log'!$H:$H,"Approved")&gt;0,"X",""))</f>
      </c>
      <c r="U10">
        <f>IF(OR($A10="",U$3=""),"",IF(COUNTIFS('Leave log'!$A:$A,$A10,'Leave log'!$D:$D,"&lt;="&amp;U$3,'Leave log'!$E:$E,"&gt;="&amp;U$3,'Leave log'!$H:$H,"Approved")&gt;0,"X",""))</f>
      </c>
      <c r="V10">
        <f>IF(OR($A10="",V$3=""),"",IF(COUNTIFS('Leave log'!$A:$A,$A10,'Leave log'!$D:$D,"&lt;="&amp;V$3,'Leave log'!$E:$E,"&gt;="&amp;V$3,'Leave log'!$H:$H,"Approved")&gt;0,"X",""))</f>
      </c>
      <c r="W10">
        <f>IF(OR($A10="",W$3=""),"",IF(COUNTIFS('Leave log'!$A:$A,$A10,'Leave log'!$D:$D,"&lt;="&amp;W$3,'Leave log'!$E:$E,"&gt;="&amp;W$3,'Leave log'!$H:$H,"Approved")&gt;0,"X",""))</f>
      </c>
      <c r="X10">
        <f>IF(OR($A10="",X$3=""),"",IF(COUNTIFS('Leave log'!$A:$A,$A10,'Leave log'!$D:$D,"&lt;="&amp;X$3,'Leave log'!$E:$E,"&gt;="&amp;X$3,'Leave log'!$H:$H,"Approved")&gt;0,"X",""))</f>
      </c>
      <c r="Y10">
        <f>IF(OR($A10="",Y$3=""),"",IF(COUNTIFS('Leave log'!$A:$A,$A10,'Leave log'!$D:$D,"&lt;="&amp;Y$3,'Leave log'!$E:$E,"&gt;="&amp;Y$3,'Leave log'!$H:$H,"Approved")&gt;0,"X",""))</f>
      </c>
      <c r="Z10">
        <f>IF(OR($A10="",Z$3=""),"",IF(COUNTIFS('Leave log'!$A:$A,$A10,'Leave log'!$D:$D,"&lt;="&amp;Z$3,'Leave log'!$E:$E,"&gt;="&amp;Z$3,'Leave log'!$H:$H,"Approved")&gt;0,"X",""))</f>
      </c>
      <c r="AA10">
        <f>IF(OR($A10="",AA$3=""),"",IF(COUNTIFS('Leave log'!$A:$A,$A10,'Leave log'!$D:$D,"&lt;="&amp;AA$3,'Leave log'!$E:$E,"&gt;="&amp;AA$3,'Leave log'!$H:$H,"Approved")&gt;0,"X",""))</f>
      </c>
      <c r="AB10">
        <f>IF(OR($A10="",AB$3=""),"",IF(COUNTIFS('Leave log'!$A:$A,$A10,'Leave log'!$D:$D,"&lt;="&amp;AB$3,'Leave log'!$E:$E,"&gt;="&amp;AB$3,'Leave log'!$H:$H,"Approved")&gt;0,"X",""))</f>
      </c>
      <c r="AC10">
        <f>IF(OR($A10="",AC$3=""),"",IF(COUNTIFS('Leave log'!$A:$A,$A10,'Leave log'!$D:$D,"&lt;="&amp;AC$3,'Leave log'!$E:$E,"&gt;="&amp;AC$3,'Leave log'!$H:$H,"Approved")&gt;0,"X",""))</f>
      </c>
      <c r="AD10">
        <f>IF(OR($A10="",AD$3=""),"",IF(COUNTIFS('Leave log'!$A:$A,$A10,'Leave log'!$D:$D,"&lt;="&amp;AD$3,'Leave log'!$E:$E,"&gt;="&amp;AD$3,'Leave log'!$H:$H,"Approved")&gt;0,"X",""))</f>
      </c>
      <c r="AE10">
        <f>IF(OR($A10="",AE$3=""),"",IF(COUNTIFS('Leave log'!$A:$A,$A10,'Leave log'!$D:$D,"&lt;="&amp;AE$3,'Leave log'!$E:$E,"&gt;="&amp;AE$3,'Leave log'!$H:$H,"Approved")&gt;0,"X",""))</f>
      </c>
      <c r="AF10">
        <f>IF(OR($A10="",AF$3=""),"",IF(COUNTIFS('Leave log'!$A:$A,$A10,'Leave log'!$D:$D,"&lt;="&amp;AF$3,'Leave log'!$E:$E,"&gt;="&amp;AF$3,'Leave log'!$H:$H,"Approved")&gt;0,"X",""))</f>
      </c>
    </row>
    <row r="11" spans="1:32" x14ac:dyDescent="0.25">
      <c r="A11">
        <f>IF(Balances!A9="","",Balances!A9)</f>
      </c>
      <c r="B11">
        <f>IF(OR($A11="",B$3=""),"",IF(COUNTIFS('Leave log'!$A:$A,$A11,'Leave log'!$D:$D,"&lt;="&amp;B$3,'Leave log'!$E:$E,"&gt;="&amp;B$3,'Leave log'!$H:$H,"Approved")&gt;0,"X",""))</f>
      </c>
      <c r="C11">
        <f>IF(OR($A11="",C$3=""),"",IF(COUNTIFS('Leave log'!$A:$A,$A11,'Leave log'!$D:$D,"&lt;="&amp;C$3,'Leave log'!$E:$E,"&gt;="&amp;C$3,'Leave log'!$H:$H,"Approved")&gt;0,"X",""))</f>
      </c>
      <c r="D11">
        <f>IF(OR($A11="",D$3=""),"",IF(COUNTIFS('Leave log'!$A:$A,$A11,'Leave log'!$D:$D,"&lt;="&amp;D$3,'Leave log'!$E:$E,"&gt;="&amp;D$3,'Leave log'!$H:$H,"Approved")&gt;0,"X",""))</f>
      </c>
      <c r="E11">
        <f>IF(OR($A11="",E$3=""),"",IF(COUNTIFS('Leave log'!$A:$A,$A11,'Leave log'!$D:$D,"&lt;="&amp;E$3,'Leave log'!$E:$E,"&gt;="&amp;E$3,'Leave log'!$H:$H,"Approved")&gt;0,"X",""))</f>
      </c>
      <c r="F11">
        <f>IF(OR($A11="",F$3=""),"",IF(COUNTIFS('Leave log'!$A:$A,$A11,'Leave log'!$D:$D,"&lt;="&amp;F$3,'Leave log'!$E:$E,"&gt;="&amp;F$3,'Leave log'!$H:$H,"Approved")&gt;0,"X",""))</f>
      </c>
      <c r="G11">
        <f>IF(OR($A11="",G$3=""),"",IF(COUNTIFS('Leave log'!$A:$A,$A11,'Leave log'!$D:$D,"&lt;="&amp;G$3,'Leave log'!$E:$E,"&gt;="&amp;G$3,'Leave log'!$H:$H,"Approved")&gt;0,"X",""))</f>
      </c>
      <c r="H11">
        <f>IF(OR($A11="",H$3=""),"",IF(COUNTIFS('Leave log'!$A:$A,$A11,'Leave log'!$D:$D,"&lt;="&amp;H$3,'Leave log'!$E:$E,"&gt;="&amp;H$3,'Leave log'!$H:$H,"Approved")&gt;0,"X",""))</f>
      </c>
      <c r="I11">
        <f>IF(OR($A11="",I$3=""),"",IF(COUNTIFS('Leave log'!$A:$A,$A11,'Leave log'!$D:$D,"&lt;="&amp;I$3,'Leave log'!$E:$E,"&gt;="&amp;I$3,'Leave log'!$H:$H,"Approved")&gt;0,"X",""))</f>
      </c>
      <c r="J11">
        <f>IF(OR($A11="",J$3=""),"",IF(COUNTIFS('Leave log'!$A:$A,$A11,'Leave log'!$D:$D,"&lt;="&amp;J$3,'Leave log'!$E:$E,"&gt;="&amp;J$3,'Leave log'!$H:$H,"Approved")&gt;0,"X",""))</f>
      </c>
      <c r="K11">
        <f>IF(OR($A11="",K$3=""),"",IF(COUNTIFS('Leave log'!$A:$A,$A11,'Leave log'!$D:$D,"&lt;="&amp;K$3,'Leave log'!$E:$E,"&gt;="&amp;K$3,'Leave log'!$H:$H,"Approved")&gt;0,"X",""))</f>
      </c>
      <c r="L11">
        <f>IF(OR($A11="",L$3=""),"",IF(COUNTIFS('Leave log'!$A:$A,$A11,'Leave log'!$D:$D,"&lt;="&amp;L$3,'Leave log'!$E:$E,"&gt;="&amp;L$3,'Leave log'!$H:$H,"Approved")&gt;0,"X",""))</f>
      </c>
      <c r="M11">
        <f>IF(OR($A11="",M$3=""),"",IF(COUNTIFS('Leave log'!$A:$A,$A11,'Leave log'!$D:$D,"&lt;="&amp;M$3,'Leave log'!$E:$E,"&gt;="&amp;M$3,'Leave log'!$H:$H,"Approved")&gt;0,"X",""))</f>
      </c>
      <c r="N11">
        <f>IF(OR($A11="",N$3=""),"",IF(COUNTIFS('Leave log'!$A:$A,$A11,'Leave log'!$D:$D,"&lt;="&amp;N$3,'Leave log'!$E:$E,"&gt;="&amp;N$3,'Leave log'!$H:$H,"Approved")&gt;0,"X",""))</f>
      </c>
      <c r="O11">
        <f>IF(OR($A11="",O$3=""),"",IF(COUNTIFS('Leave log'!$A:$A,$A11,'Leave log'!$D:$D,"&lt;="&amp;O$3,'Leave log'!$E:$E,"&gt;="&amp;O$3,'Leave log'!$H:$H,"Approved")&gt;0,"X",""))</f>
      </c>
      <c r="P11">
        <f>IF(OR($A11="",P$3=""),"",IF(COUNTIFS('Leave log'!$A:$A,$A11,'Leave log'!$D:$D,"&lt;="&amp;P$3,'Leave log'!$E:$E,"&gt;="&amp;P$3,'Leave log'!$H:$H,"Approved")&gt;0,"X",""))</f>
      </c>
      <c r="Q11">
        <f>IF(OR($A11="",Q$3=""),"",IF(COUNTIFS('Leave log'!$A:$A,$A11,'Leave log'!$D:$D,"&lt;="&amp;Q$3,'Leave log'!$E:$E,"&gt;="&amp;Q$3,'Leave log'!$H:$H,"Approved")&gt;0,"X",""))</f>
      </c>
      <c r="R11">
        <f>IF(OR($A11="",R$3=""),"",IF(COUNTIFS('Leave log'!$A:$A,$A11,'Leave log'!$D:$D,"&lt;="&amp;R$3,'Leave log'!$E:$E,"&gt;="&amp;R$3,'Leave log'!$H:$H,"Approved")&gt;0,"X",""))</f>
      </c>
      <c r="S11">
        <f>IF(OR($A11="",S$3=""),"",IF(COUNTIFS('Leave log'!$A:$A,$A11,'Leave log'!$D:$D,"&lt;="&amp;S$3,'Leave log'!$E:$E,"&gt;="&amp;S$3,'Leave log'!$H:$H,"Approved")&gt;0,"X",""))</f>
      </c>
      <c r="T11">
        <f>IF(OR($A11="",T$3=""),"",IF(COUNTIFS('Leave log'!$A:$A,$A11,'Leave log'!$D:$D,"&lt;="&amp;T$3,'Leave log'!$E:$E,"&gt;="&amp;T$3,'Leave log'!$H:$H,"Approved")&gt;0,"X",""))</f>
      </c>
      <c r="U11">
        <f>IF(OR($A11="",U$3=""),"",IF(COUNTIFS('Leave log'!$A:$A,$A11,'Leave log'!$D:$D,"&lt;="&amp;U$3,'Leave log'!$E:$E,"&gt;="&amp;U$3,'Leave log'!$H:$H,"Approved")&gt;0,"X",""))</f>
      </c>
      <c r="V11">
        <f>IF(OR($A11="",V$3=""),"",IF(COUNTIFS('Leave log'!$A:$A,$A11,'Leave log'!$D:$D,"&lt;="&amp;V$3,'Leave log'!$E:$E,"&gt;="&amp;V$3,'Leave log'!$H:$H,"Approved")&gt;0,"X",""))</f>
      </c>
      <c r="W11">
        <f>IF(OR($A11="",W$3=""),"",IF(COUNTIFS('Leave log'!$A:$A,$A11,'Leave log'!$D:$D,"&lt;="&amp;W$3,'Leave log'!$E:$E,"&gt;="&amp;W$3,'Leave log'!$H:$H,"Approved")&gt;0,"X",""))</f>
      </c>
      <c r="X11">
        <f>IF(OR($A11="",X$3=""),"",IF(COUNTIFS('Leave log'!$A:$A,$A11,'Leave log'!$D:$D,"&lt;="&amp;X$3,'Leave log'!$E:$E,"&gt;="&amp;X$3,'Leave log'!$H:$H,"Approved")&gt;0,"X",""))</f>
      </c>
      <c r="Y11">
        <f>IF(OR($A11="",Y$3=""),"",IF(COUNTIFS('Leave log'!$A:$A,$A11,'Leave log'!$D:$D,"&lt;="&amp;Y$3,'Leave log'!$E:$E,"&gt;="&amp;Y$3,'Leave log'!$H:$H,"Approved")&gt;0,"X",""))</f>
      </c>
      <c r="Z11">
        <f>IF(OR($A11="",Z$3=""),"",IF(COUNTIFS('Leave log'!$A:$A,$A11,'Leave log'!$D:$D,"&lt;="&amp;Z$3,'Leave log'!$E:$E,"&gt;="&amp;Z$3,'Leave log'!$H:$H,"Approved")&gt;0,"X",""))</f>
      </c>
      <c r="AA11">
        <f>IF(OR($A11="",AA$3=""),"",IF(COUNTIFS('Leave log'!$A:$A,$A11,'Leave log'!$D:$D,"&lt;="&amp;AA$3,'Leave log'!$E:$E,"&gt;="&amp;AA$3,'Leave log'!$H:$H,"Approved")&gt;0,"X",""))</f>
      </c>
      <c r="AB11">
        <f>IF(OR($A11="",AB$3=""),"",IF(COUNTIFS('Leave log'!$A:$A,$A11,'Leave log'!$D:$D,"&lt;="&amp;AB$3,'Leave log'!$E:$E,"&gt;="&amp;AB$3,'Leave log'!$H:$H,"Approved")&gt;0,"X",""))</f>
      </c>
      <c r="AC11">
        <f>IF(OR($A11="",AC$3=""),"",IF(COUNTIFS('Leave log'!$A:$A,$A11,'Leave log'!$D:$D,"&lt;="&amp;AC$3,'Leave log'!$E:$E,"&gt;="&amp;AC$3,'Leave log'!$H:$H,"Approved")&gt;0,"X",""))</f>
      </c>
      <c r="AD11">
        <f>IF(OR($A11="",AD$3=""),"",IF(COUNTIFS('Leave log'!$A:$A,$A11,'Leave log'!$D:$D,"&lt;="&amp;AD$3,'Leave log'!$E:$E,"&gt;="&amp;AD$3,'Leave log'!$H:$H,"Approved")&gt;0,"X",""))</f>
      </c>
      <c r="AE11">
        <f>IF(OR($A11="",AE$3=""),"",IF(COUNTIFS('Leave log'!$A:$A,$A11,'Leave log'!$D:$D,"&lt;="&amp;AE$3,'Leave log'!$E:$E,"&gt;="&amp;AE$3,'Leave log'!$H:$H,"Approved")&gt;0,"X",""))</f>
      </c>
      <c r="AF11">
        <f>IF(OR($A11="",AF$3=""),"",IF(COUNTIFS('Leave log'!$A:$A,$A11,'Leave log'!$D:$D,"&lt;="&amp;AF$3,'Leave log'!$E:$E,"&gt;="&amp;AF$3,'Leave log'!$H:$H,"Approved")&gt;0,"X",""))</f>
      </c>
    </row>
    <row r="12" spans="1:32" x14ac:dyDescent="0.25">
      <c r="A12">
        <f>IF(Balances!A10="","",Balances!A10)</f>
      </c>
      <c r="B12">
        <f>IF(OR($A12="",B$3=""),"",IF(COUNTIFS('Leave log'!$A:$A,$A12,'Leave log'!$D:$D,"&lt;="&amp;B$3,'Leave log'!$E:$E,"&gt;="&amp;B$3,'Leave log'!$H:$H,"Approved")&gt;0,"X",""))</f>
      </c>
      <c r="C12">
        <f>IF(OR($A12="",C$3=""),"",IF(COUNTIFS('Leave log'!$A:$A,$A12,'Leave log'!$D:$D,"&lt;="&amp;C$3,'Leave log'!$E:$E,"&gt;="&amp;C$3,'Leave log'!$H:$H,"Approved")&gt;0,"X",""))</f>
      </c>
      <c r="D12">
        <f>IF(OR($A12="",D$3=""),"",IF(COUNTIFS('Leave log'!$A:$A,$A12,'Leave log'!$D:$D,"&lt;="&amp;D$3,'Leave log'!$E:$E,"&gt;="&amp;D$3,'Leave log'!$H:$H,"Approved")&gt;0,"X",""))</f>
      </c>
      <c r="E12">
        <f>IF(OR($A12="",E$3=""),"",IF(COUNTIFS('Leave log'!$A:$A,$A12,'Leave log'!$D:$D,"&lt;="&amp;E$3,'Leave log'!$E:$E,"&gt;="&amp;E$3,'Leave log'!$H:$H,"Approved")&gt;0,"X",""))</f>
      </c>
      <c r="F12">
        <f>IF(OR($A12="",F$3=""),"",IF(COUNTIFS('Leave log'!$A:$A,$A12,'Leave log'!$D:$D,"&lt;="&amp;F$3,'Leave log'!$E:$E,"&gt;="&amp;F$3,'Leave log'!$H:$H,"Approved")&gt;0,"X",""))</f>
      </c>
      <c r="G12">
        <f>IF(OR($A12="",G$3=""),"",IF(COUNTIFS('Leave log'!$A:$A,$A12,'Leave log'!$D:$D,"&lt;="&amp;G$3,'Leave log'!$E:$E,"&gt;="&amp;G$3,'Leave log'!$H:$H,"Approved")&gt;0,"X",""))</f>
      </c>
      <c r="H12">
        <f>IF(OR($A12="",H$3=""),"",IF(COUNTIFS('Leave log'!$A:$A,$A12,'Leave log'!$D:$D,"&lt;="&amp;H$3,'Leave log'!$E:$E,"&gt;="&amp;H$3,'Leave log'!$H:$H,"Approved")&gt;0,"X",""))</f>
      </c>
      <c r="I12">
        <f>IF(OR($A12="",I$3=""),"",IF(COUNTIFS('Leave log'!$A:$A,$A12,'Leave log'!$D:$D,"&lt;="&amp;I$3,'Leave log'!$E:$E,"&gt;="&amp;I$3,'Leave log'!$H:$H,"Approved")&gt;0,"X",""))</f>
      </c>
      <c r="J12">
        <f>IF(OR($A12="",J$3=""),"",IF(COUNTIFS('Leave log'!$A:$A,$A12,'Leave log'!$D:$D,"&lt;="&amp;J$3,'Leave log'!$E:$E,"&gt;="&amp;J$3,'Leave log'!$H:$H,"Approved")&gt;0,"X",""))</f>
      </c>
      <c r="K12">
        <f>IF(OR($A12="",K$3=""),"",IF(COUNTIFS('Leave log'!$A:$A,$A12,'Leave log'!$D:$D,"&lt;="&amp;K$3,'Leave log'!$E:$E,"&gt;="&amp;K$3,'Leave log'!$H:$H,"Approved")&gt;0,"X",""))</f>
      </c>
      <c r="L12">
        <f>IF(OR($A12="",L$3=""),"",IF(COUNTIFS('Leave log'!$A:$A,$A12,'Leave log'!$D:$D,"&lt;="&amp;L$3,'Leave log'!$E:$E,"&gt;="&amp;L$3,'Leave log'!$H:$H,"Approved")&gt;0,"X",""))</f>
      </c>
      <c r="M12">
        <f>IF(OR($A12="",M$3=""),"",IF(COUNTIFS('Leave log'!$A:$A,$A12,'Leave log'!$D:$D,"&lt;="&amp;M$3,'Leave log'!$E:$E,"&gt;="&amp;M$3,'Leave log'!$H:$H,"Approved")&gt;0,"X",""))</f>
      </c>
      <c r="N12">
        <f>IF(OR($A12="",N$3=""),"",IF(COUNTIFS('Leave log'!$A:$A,$A12,'Leave log'!$D:$D,"&lt;="&amp;N$3,'Leave log'!$E:$E,"&gt;="&amp;N$3,'Leave log'!$H:$H,"Approved")&gt;0,"X",""))</f>
      </c>
      <c r="O12">
        <f>IF(OR($A12="",O$3=""),"",IF(COUNTIFS('Leave log'!$A:$A,$A12,'Leave log'!$D:$D,"&lt;="&amp;O$3,'Leave log'!$E:$E,"&gt;="&amp;O$3,'Leave log'!$H:$H,"Approved")&gt;0,"X",""))</f>
      </c>
      <c r="P12">
        <f>IF(OR($A12="",P$3=""),"",IF(COUNTIFS('Leave log'!$A:$A,$A12,'Leave log'!$D:$D,"&lt;="&amp;P$3,'Leave log'!$E:$E,"&gt;="&amp;P$3,'Leave log'!$H:$H,"Approved")&gt;0,"X",""))</f>
      </c>
      <c r="Q12">
        <f>IF(OR($A12="",Q$3=""),"",IF(COUNTIFS('Leave log'!$A:$A,$A12,'Leave log'!$D:$D,"&lt;="&amp;Q$3,'Leave log'!$E:$E,"&gt;="&amp;Q$3,'Leave log'!$H:$H,"Approved")&gt;0,"X",""))</f>
      </c>
      <c r="R12">
        <f>IF(OR($A12="",R$3=""),"",IF(COUNTIFS('Leave log'!$A:$A,$A12,'Leave log'!$D:$D,"&lt;="&amp;R$3,'Leave log'!$E:$E,"&gt;="&amp;R$3,'Leave log'!$H:$H,"Approved")&gt;0,"X",""))</f>
      </c>
      <c r="S12">
        <f>IF(OR($A12="",S$3=""),"",IF(COUNTIFS('Leave log'!$A:$A,$A12,'Leave log'!$D:$D,"&lt;="&amp;S$3,'Leave log'!$E:$E,"&gt;="&amp;S$3,'Leave log'!$H:$H,"Approved")&gt;0,"X",""))</f>
      </c>
      <c r="T12">
        <f>IF(OR($A12="",T$3=""),"",IF(COUNTIFS('Leave log'!$A:$A,$A12,'Leave log'!$D:$D,"&lt;="&amp;T$3,'Leave log'!$E:$E,"&gt;="&amp;T$3,'Leave log'!$H:$H,"Approved")&gt;0,"X",""))</f>
      </c>
      <c r="U12">
        <f>IF(OR($A12="",U$3=""),"",IF(COUNTIFS('Leave log'!$A:$A,$A12,'Leave log'!$D:$D,"&lt;="&amp;U$3,'Leave log'!$E:$E,"&gt;="&amp;U$3,'Leave log'!$H:$H,"Approved")&gt;0,"X",""))</f>
      </c>
      <c r="V12">
        <f>IF(OR($A12="",V$3=""),"",IF(COUNTIFS('Leave log'!$A:$A,$A12,'Leave log'!$D:$D,"&lt;="&amp;V$3,'Leave log'!$E:$E,"&gt;="&amp;V$3,'Leave log'!$H:$H,"Approved")&gt;0,"X",""))</f>
      </c>
      <c r="W12">
        <f>IF(OR($A12="",W$3=""),"",IF(COUNTIFS('Leave log'!$A:$A,$A12,'Leave log'!$D:$D,"&lt;="&amp;W$3,'Leave log'!$E:$E,"&gt;="&amp;W$3,'Leave log'!$H:$H,"Approved")&gt;0,"X",""))</f>
      </c>
      <c r="X12">
        <f>IF(OR($A12="",X$3=""),"",IF(COUNTIFS('Leave log'!$A:$A,$A12,'Leave log'!$D:$D,"&lt;="&amp;X$3,'Leave log'!$E:$E,"&gt;="&amp;X$3,'Leave log'!$H:$H,"Approved")&gt;0,"X",""))</f>
      </c>
      <c r="Y12">
        <f>IF(OR($A12="",Y$3=""),"",IF(COUNTIFS('Leave log'!$A:$A,$A12,'Leave log'!$D:$D,"&lt;="&amp;Y$3,'Leave log'!$E:$E,"&gt;="&amp;Y$3,'Leave log'!$H:$H,"Approved")&gt;0,"X",""))</f>
      </c>
      <c r="Z12">
        <f>IF(OR($A12="",Z$3=""),"",IF(COUNTIFS('Leave log'!$A:$A,$A12,'Leave log'!$D:$D,"&lt;="&amp;Z$3,'Leave log'!$E:$E,"&gt;="&amp;Z$3,'Leave log'!$H:$H,"Approved")&gt;0,"X",""))</f>
      </c>
      <c r="AA12">
        <f>IF(OR($A12="",AA$3=""),"",IF(COUNTIFS('Leave log'!$A:$A,$A12,'Leave log'!$D:$D,"&lt;="&amp;AA$3,'Leave log'!$E:$E,"&gt;="&amp;AA$3,'Leave log'!$H:$H,"Approved")&gt;0,"X",""))</f>
      </c>
      <c r="AB12">
        <f>IF(OR($A12="",AB$3=""),"",IF(COUNTIFS('Leave log'!$A:$A,$A12,'Leave log'!$D:$D,"&lt;="&amp;AB$3,'Leave log'!$E:$E,"&gt;="&amp;AB$3,'Leave log'!$H:$H,"Approved")&gt;0,"X",""))</f>
      </c>
      <c r="AC12">
        <f>IF(OR($A12="",AC$3=""),"",IF(COUNTIFS('Leave log'!$A:$A,$A12,'Leave log'!$D:$D,"&lt;="&amp;AC$3,'Leave log'!$E:$E,"&gt;="&amp;AC$3,'Leave log'!$H:$H,"Approved")&gt;0,"X",""))</f>
      </c>
      <c r="AD12">
        <f>IF(OR($A12="",AD$3=""),"",IF(COUNTIFS('Leave log'!$A:$A,$A12,'Leave log'!$D:$D,"&lt;="&amp;AD$3,'Leave log'!$E:$E,"&gt;="&amp;AD$3,'Leave log'!$H:$H,"Approved")&gt;0,"X",""))</f>
      </c>
      <c r="AE12">
        <f>IF(OR($A12="",AE$3=""),"",IF(COUNTIFS('Leave log'!$A:$A,$A12,'Leave log'!$D:$D,"&lt;="&amp;AE$3,'Leave log'!$E:$E,"&gt;="&amp;AE$3,'Leave log'!$H:$H,"Approved")&gt;0,"X",""))</f>
      </c>
      <c r="AF12">
        <f>IF(OR($A12="",AF$3=""),"",IF(COUNTIFS('Leave log'!$A:$A,$A12,'Leave log'!$D:$D,"&lt;="&amp;AF$3,'Leave log'!$E:$E,"&gt;="&amp;AF$3,'Leave log'!$H:$H,"Approved")&gt;0,"X",""))</f>
      </c>
    </row>
    <row r="13" spans="1:32" x14ac:dyDescent="0.25">
      <c r="A13">
        <f>IF(Balances!A11="","",Balances!A11)</f>
      </c>
      <c r="B13">
        <f>IF(OR($A13="",B$3=""),"",IF(COUNTIFS('Leave log'!$A:$A,$A13,'Leave log'!$D:$D,"&lt;="&amp;B$3,'Leave log'!$E:$E,"&gt;="&amp;B$3,'Leave log'!$H:$H,"Approved")&gt;0,"X",""))</f>
      </c>
      <c r="C13">
        <f>IF(OR($A13="",C$3=""),"",IF(COUNTIFS('Leave log'!$A:$A,$A13,'Leave log'!$D:$D,"&lt;="&amp;C$3,'Leave log'!$E:$E,"&gt;="&amp;C$3,'Leave log'!$H:$H,"Approved")&gt;0,"X",""))</f>
      </c>
      <c r="D13">
        <f>IF(OR($A13="",D$3=""),"",IF(COUNTIFS('Leave log'!$A:$A,$A13,'Leave log'!$D:$D,"&lt;="&amp;D$3,'Leave log'!$E:$E,"&gt;="&amp;D$3,'Leave log'!$H:$H,"Approved")&gt;0,"X",""))</f>
      </c>
      <c r="E13">
        <f>IF(OR($A13="",E$3=""),"",IF(COUNTIFS('Leave log'!$A:$A,$A13,'Leave log'!$D:$D,"&lt;="&amp;E$3,'Leave log'!$E:$E,"&gt;="&amp;E$3,'Leave log'!$H:$H,"Approved")&gt;0,"X",""))</f>
      </c>
      <c r="F13">
        <f>IF(OR($A13="",F$3=""),"",IF(COUNTIFS('Leave log'!$A:$A,$A13,'Leave log'!$D:$D,"&lt;="&amp;F$3,'Leave log'!$E:$E,"&gt;="&amp;F$3,'Leave log'!$H:$H,"Approved")&gt;0,"X",""))</f>
      </c>
      <c r="G13">
        <f>IF(OR($A13="",G$3=""),"",IF(COUNTIFS('Leave log'!$A:$A,$A13,'Leave log'!$D:$D,"&lt;="&amp;G$3,'Leave log'!$E:$E,"&gt;="&amp;G$3,'Leave log'!$H:$H,"Approved")&gt;0,"X",""))</f>
      </c>
      <c r="H13">
        <f>IF(OR($A13="",H$3=""),"",IF(COUNTIFS('Leave log'!$A:$A,$A13,'Leave log'!$D:$D,"&lt;="&amp;H$3,'Leave log'!$E:$E,"&gt;="&amp;H$3,'Leave log'!$H:$H,"Approved")&gt;0,"X",""))</f>
      </c>
      <c r="I13">
        <f>IF(OR($A13="",I$3=""),"",IF(COUNTIFS('Leave log'!$A:$A,$A13,'Leave log'!$D:$D,"&lt;="&amp;I$3,'Leave log'!$E:$E,"&gt;="&amp;I$3,'Leave log'!$H:$H,"Approved")&gt;0,"X",""))</f>
      </c>
      <c r="J13">
        <f>IF(OR($A13="",J$3=""),"",IF(COUNTIFS('Leave log'!$A:$A,$A13,'Leave log'!$D:$D,"&lt;="&amp;J$3,'Leave log'!$E:$E,"&gt;="&amp;J$3,'Leave log'!$H:$H,"Approved")&gt;0,"X",""))</f>
      </c>
      <c r="K13">
        <f>IF(OR($A13="",K$3=""),"",IF(COUNTIFS('Leave log'!$A:$A,$A13,'Leave log'!$D:$D,"&lt;="&amp;K$3,'Leave log'!$E:$E,"&gt;="&amp;K$3,'Leave log'!$H:$H,"Approved")&gt;0,"X",""))</f>
      </c>
      <c r="L13">
        <f>IF(OR($A13="",L$3=""),"",IF(COUNTIFS('Leave log'!$A:$A,$A13,'Leave log'!$D:$D,"&lt;="&amp;L$3,'Leave log'!$E:$E,"&gt;="&amp;L$3,'Leave log'!$H:$H,"Approved")&gt;0,"X",""))</f>
      </c>
      <c r="M13">
        <f>IF(OR($A13="",M$3=""),"",IF(COUNTIFS('Leave log'!$A:$A,$A13,'Leave log'!$D:$D,"&lt;="&amp;M$3,'Leave log'!$E:$E,"&gt;="&amp;M$3,'Leave log'!$H:$H,"Approved")&gt;0,"X",""))</f>
      </c>
      <c r="N13">
        <f>IF(OR($A13="",N$3=""),"",IF(COUNTIFS('Leave log'!$A:$A,$A13,'Leave log'!$D:$D,"&lt;="&amp;N$3,'Leave log'!$E:$E,"&gt;="&amp;N$3,'Leave log'!$H:$H,"Approved")&gt;0,"X",""))</f>
      </c>
      <c r="O13">
        <f>IF(OR($A13="",O$3=""),"",IF(COUNTIFS('Leave log'!$A:$A,$A13,'Leave log'!$D:$D,"&lt;="&amp;O$3,'Leave log'!$E:$E,"&gt;="&amp;O$3,'Leave log'!$H:$H,"Approved")&gt;0,"X",""))</f>
      </c>
      <c r="P13">
        <f>IF(OR($A13="",P$3=""),"",IF(COUNTIFS('Leave log'!$A:$A,$A13,'Leave log'!$D:$D,"&lt;="&amp;P$3,'Leave log'!$E:$E,"&gt;="&amp;P$3,'Leave log'!$H:$H,"Approved")&gt;0,"X",""))</f>
      </c>
      <c r="Q13">
        <f>IF(OR($A13="",Q$3=""),"",IF(COUNTIFS('Leave log'!$A:$A,$A13,'Leave log'!$D:$D,"&lt;="&amp;Q$3,'Leave log'!$E:$E,"&gt;="&amp;Q$3,'Leave log'!$H:$H,"Approved")&gt;0,"X",""))</f>
      </c>
      <c r="R13">
        <f>IF(OR($A13="",R$3=""),"",IF(COUNTIFS('Leave log'!$A:$A,$A13,'Leave log'!$D:$D,"&lt;="&amp;R$3,'Leave log'!$E:$E,"&gt;="&amp;R$3,'Leave log'!$H:$H,"Approved")&gt;0,"X",""))</f>
      </c>
      <c r="S13">
        <f>IF(OR($A13="",S$3=""),"",IF(COUNTIFS('Leave log'!$A:$A,$A13,'Leave log'!$D:$D,"&lt;="&amp;S$3,'Leave log'!$E:$E,"&gt;="&amp;S$3,'Leave log'!$H:$H,"Approved")&gt;0,"X",""))</f>
      </c>
      <c r="T13">
        <f>IF(OR($A13="",T$3=""),"",IF(COUNTIFS('Leave log'!$A:$A,$A13,'Leave log'!$D:$D,"&lt;="&amp;T$3,'Leave log'!$E:$E,"&gt;="&amp;T$3,'Leave log'!$H:$H,"Approved")&gt;0,"X",""))</f>
      </c>
      <c r="U13">
        <f>IF(OR($A13="",U$3=""),"",IF(COUNTIFS('Leave log'!$A:$A,$A13,'Leave log'!$D:$D,"&lt;="&amp;U$3,'Leave log'!$E:$E,"&gt;="&amp;U$3,'Leave log'!$H:$H,"Approved")&gt;0,"X",""))</f>
      </c>
      <c r="V13">
        <f>IF(OR($A13="",V$3=""),"",IF(COUNTIFS('Leave log'!$A:$A,$A13,'Leave log'!$D:$D,"&lt;="&amp;V$3,'Leave log'!$E:$E,"&gt;="&amp;V$3,'Leave log'!$H:$H,"Approved")&gt;0,"X",""))</f>
      </c>
      <c r="W13">
        <f>IF(OR($A13="",W$3=""),"",IF(COUNTIFS('Leave log'!$A:$A,$A13,'Leave log'!$D:$D,"&lt;="&amp;W$3,'Leave log'!$E:$E,"&gt;="&amp;W$3,'Leave log'!$H:$H,"Approved")&gt;0,"X",""))</f>
      </c>
      <c r="X13">
        <f>IF(OR($A13="",X$3=""),"",IF(COUNTIFS('Leave log'!$A:$A,$A13,'Leave log'!$D:$D,"&lt;="&amp;X$3,'Leave log'!$E:$E,"&gt;="&amp;X$3,'Leave log'!$H:$H,"Approved")&gt;0,"X",""))</f>
      </c>
      <c r="Y13">
        <f>IF(OR($A13="",Y$3=""),"",IF(COUNTIFS('Leave log'!$A:$A,$A13,'Leave log'!$D:$D,"&lt;="&amp;Y$3,'Leave log'!$E:$E,"&gt;="&amp;Y$3,'Leave log'!$H:$H,"Approved")&gt;0,"X",""))</f>
      </c>
      <c r="Z13">
        <f>IF(OR($A13="",Z$3=""),"",IF(COUNTIFS('Leave log'!$A:$A,$A13,'Leave log'!$D:$D,"&lt;="&amp;Z$3,'Leave log'!$E:$E,"&gt;="&amp;Z$3,'Leave log'!$H:$H,"Approved")&gt;0,"X",""))</f>
      </c>
      <c r="AA13">
        <f>IF(OR($A13="",AA$3=""),"",IF(COUNTIFS('Leave log'!$A:$A,$A13,'Leave log'!$D:$D,"&lt;="&amp;AA$3,'Leave log'!$E:$E,"&gt;="&amp;AA$3,'Leave log'!$H:$H,"Approved")&gt;0,"X",""))</f>
      </c>
      <c r="AB13">
        <f>IF(OR($A13="",AB$3=""),"",IF(COUNTIFS('Leave log'!$A:$A,$A13,'Leave log'!$D:$D,"&lt;="&amp;AB$3,'Leave log'!$E:$E,"&gt;="&amp;AB$3,'Leave log'!$H:$H,"Approved")&gt;0,"X",""))</f>
      </c>
      <c r="AC13">
        <f>IF(OR($A13="",AC$3=""),"",IF(COUNTIFS('Leave log'!$A:$A,$A13,'Leave log'!$D:$D,"&lt;="&amp;AC$3,'Leave log'!$E:$E,"&gt;="&amp;AC$3,'Leave log'!$H:$H,"Approved")&gt;0,"X",""))</f>
      </c>
      <c r="AD13">
        <f>IF(OR($A13="",AD$3=""),"",IF(COUNTIFS('Leave log'!$A:$A,$A13,'Leave log'!$D:$D,"&lt;="&amp;AD$3,'Leave log'!$E:$E,"&gt;="&amp;AD$3,'Leave log'!$H:$H,"Approved")&gt;0,"X",""))</f>
      </c>
      <c r="AE13">
        <f>IF(OR($A13="",AE$3=""),"",IF(COUNTIFS('Leave log'!$A:$A,$A13,'Leave log'!$D:$D,"&lt;="&amp;AE$3,'Leave log'!$E:$E,"&gt;="&amp;AE$3,'Leave log'!$H:$H,"Approved")&gt;0,"X",""))</f>
      </c>
      <c r="AF13">
        <f>IF(OR($A13="",AF$3=""),"",IF(COUNTIFS('Leave log'!$A:$A,$A13,'Leave log'!$D:$D,"&lt;="&amp;AF$3,'Leave log'!$E:$E,"&gt;="&amp;AF$3,'Leave log'!$H:$H,"Approved")&gt;0,"X",""))</f>
      </c>
    </row>
    <row r="14" spans="1:32" x14ac:dyDescent="0.25">
      <c r="A14">
        <f>IF(Balances!A12="","",Balances!A12)</f>
      </c>
      <c r="B14">
        <f>IF(OR($A14="",B$3=""),"",IF(COUNTIFS('Leave log'!$A:$A,$A14,'Leave log'!$D:$D,"&lt;="&amp;B$3,'Leave log'!$E:$E,"&gt;="&amp;B$3,'Leave log'!$H:$H,"Approved")&gt;0,"X",""))</f>
      </c>
      <c r="C14">
        <f>IF(OR($A14="",C$3=""),"",IF(COUNTIFS('Leave log'!$A:$A,$A14,'Leave log'!$D:$D,"&lt;="&amp;C$3,'Leave log'!$E:$E,"&gt;="&amp;C$3,'Leave log'!$H:$H,"Approved")&gt;0,"X",""))</f>
      </c>
      <c r="D14">
        <f>IF(OR($A14="",D$3=""),"",IF(COUNTIFS('Leave log'!$A:$A,$A14,'Leave log'!$D:$D,"&lt;="&amp;D$3,'Leave log'!$E:$E,"&gt;="&amp;D$3,'Leave log'!$H:$H,"Approved")&gt;0,"X",""))</f>
      </c>
      <c r="E14">
        <f>IF(OR($A14="",E$3=""),"",IF(COUNTIFS('Leave log'!$A:$A,$A14,'Leave log'!$D:$D,"&lt;="&amp;E$3,'Leave log'!$E:$E,"&gt;="&amp;E$3,'Leave log'!$H:$H,"Approved")&gt;0,"X",""))</f>
      </c>
      <c r="F14">
        <f>IF(OR($A14="",F$3=""),"",IF(COUNTIFS('Leave log'!$A:$A,$A14,'Leave log'!$D:$D,"&lt;="&amp;F$3,'Leave log'!$E:$E,"&gt;="&amp;F$3,'Leave log'!$H:$H,"Approved")&gt;0,"X",""))</f>
      </c>
      <c r="G14">
        <f>IF(OR($A14="",G$3=""),"",IF(COUNTIFS('Leave log'!$A:$A,$A14,'Leave log'!$D:$D,"&lt;="&amp;G$3,'Leave log'!$E:$E,"&gt;="&amp;G$3,'Leave log'!$H:$H,"Approved")&gt;0,"X",""))</f>
      </c>
      <c r="H14">
        <f>IF(OR($A14="",H$3=""),"",IF(COUNTIFS('Leave log'!$A:$A,$A14,'Leave log'!$D:$D,"&lt;="&amp;H$3,'Leave log'!$E:$E,"&gt;="&amp;H$3,'Leave log'!$H:$H,"Approved")&gt;0,"X",""))</f>
      </c>
      <c r="I14">
        <f>IF(OR($A14="",I$3=""),"",IF(COUNTIFS('Leave log'!$A:$A,$A14,'Leave log'!$D:$D,"&lt;="&amp;I$3,'Leave log'!$E:$E,"&gt;="&amp;I$3,'Leave log'!$H:$H,"Approved")&gt;0,"X",""))</f>
      </c>
      <c r="J14">
        <f>IF(OR($A14="",J$3=""),"",IF(COUNTIFS('Leave log'!$A:$A,$A14,'Leave log'!$D:$D,"&lt;="&amp;J$3,'Leave log'!$E:$E,"&gt;="&amp;J$3,'Leave log'!$H:$H,"Approved")&gt;0,"X",""))</f>
      </c>
      <c r="K14">
        <f>IF(OR($A14="",K$3=""),"",IF(COUNTIFS('Leave log'!$A:$A,$A14,'Leave log'!$D:$D,"&lt;="&amp;K$3,'Leave log'!$E:$E,"&gt;="&amp;K$3,'Leave log'!$H:$H,"Approved")&gt;0,"X",""))</f>
      </c>
      <c r="L14">
        <f>IF(OR($A14="",L$3=""),"",IF(COUNTIFS('Leave log'!$A:$A,$A14,'Leave log'!$D:$D,"&lt;="&amp;L$3,'Leave log'!$E:$E,"&gt;="&amp;L$3,'Leave log'!$H:$H,"Approved")&gt;0,"X",""))</f>
      </c>
      <c r="M14">
        <f>IF(OR($A14="",M$3=""),"",IF(COUNTIFS('Leave log'!$A:$A,$A14,'Leave log'!$D:$D,"&lt;="&amp;M$3,'Leave log'!$E:$E,"&gt;="&amp;M$3,'Leave log'!$H:$H,"Approved")&gt;0,"X",""))</f>
      </c>
      <c r="N14">
        <f>IF(OR($A14="",N$3=""),"",IF(COUNTIFS('Leave log'!$A:$A,$A14,'Leave log'!$D:$D,"&lt;="&amp;N$3,'Leave log'!$E:$E,"&gt;="&amp;N$3,'Leave log'!$H:$H,"Approved")&gt;0,"X",""))</f>
      </c>
      <c r="O14">
        <f>IF(OR($A14="",O$3=""),"",IF(COUNTIFS('Leave log'!$A:$A,$A14,'Leave log'!$D:$D,"&lt;="&amp;O$3,'Leave log'!$E:$E,"&gt;="&amp;O$3,'Leave log'!$H:$H,"Approved")&gt;0,"X",""))</f>
      </c>
      <c r="P14">
        <f>IF(OR($A14="",P$3=""),"",IF(COUNTIFS('Leave log'!$A:$A,$A14,'Leave log'!$D:$D,"&lt;="&amp;P$3,'Leave log'!$E:$E,"&gt;="&amp;P$3,'Leave log'!$H:$H,"Approved")&gt;0,"X",""))</f>
      </c>
      <c r="Q14">
        <f>IF(OR($A14="",Q$3=""),"",IF(COUNTIFS('Leave log'!$A:$A,$A14,'Leave log'!$D:$D,"&lt;="&amp;Q$3,'Leave log'!$E:$E,"&gt;="&amp;Q$3,'Leave log'!$H:$H,"Approved")&gt;0,"X",""))</f>
      </c>
      <c r="R14">
        <f>IF(OR($A14="",R$3=""),"",IF(COUNTIFS('Leave log'!$A:$A,$A14,'Leave log'!$D:$D,"&lt;="&amp;R$3,'Leave log'!$E:$E,"&gt;="&amp;R$3,'Leave log'!$H:$H,"Approved")&gt;0,"X",""))</f>
      </c>
      <c r="S14">
        <f>IF(OR($A14="",S$3=""),"",IF(COUNTIFS('Leave log'!$A:$A,$A14,'Leave log'!$D:$D,"&lt;="&amp;S$3,'Leave log'!$E:$E,"&gt;="&amp;S$3,'Leave log'!$H:$H,"Approved")&gt;0,"X",""))</f>
      </c>
      <c r="T14">
        <f>IF(OR($A14="",T$3=""),"",IF(COUNTIFS('Leave log'!$A:$A,$A14,'Leave log'!$D:$D,"&lt;="&amp;T$3,'Leave log'!$E:$E,"&gt;="&amp;T$3,'Leave log'!$H:$H,"Approved")&gt;0,"X",""))</f>
      </c>
      <c r="U14">
        <f>IF(OR($A14="",U$3=""),"",IF(COUNTIFS('Leave log'!$A:$A,$A14,'Leave log'!$D:$D,"&lt;="&amp;U$3,'Leave log'!$E:$E,"&gt;="&amp;U$3,'Leave log'!$H:$H,"Approved")&gt;0,"X",""))</f>
      </c>
      <c r="V14">
        <f>IF(OR($A14="",V$3=""),"",IF(COUNTIFS('Leave log'!$A:$A,$A14,'Leave log'!$D:$D,"&lt;="&amp;V$3,'Leave log'!$E:$E,"&gt;="&amp;V$3,'Leave log'!$H:$H,"Approved")&gt;0,"X",""))</f>
      </c>
      <c r="W14">
        <f>IF(OR($A14="",W$3=""),"",IF(COUNTIFS('Leave log'!$A:$A,$A14,'Leave log'!$D:$D,"&lt;="&amp;W$3,'Leave log'!$E:$E,"&gt;="&amp;W$3,'Leave log'!$H:$H,"Approved")&gt;0,"X",""))</f>
      </c>
      <c r="X14">
        <f>IF(OR($A14="",X$3=""),"",IF(COUNTIFS('Leave log'!$A:$A,$A14,'Leave log'!$D:$D,"&lt;="&amp;X$3,'Leave log'!$E:$E,"&gt;="&amp;X$3,'Leave log'!$H:$H,"Approved")&gt;0,"X",""))</f>
      </c>
      <c r="Y14">
        <f>IF(OR($A14="",Y$3=""),"",IF(COUNTIFS('Leave log'!$A:$A,$A14,'Leave log'!$D:$D,"&lt;="&amp;Y$3,'Leave log'!$E:$E,"&gt;="&amp;Y$3,'Leave log'!$H:$H,"Approved")&gt;0,"X",""))</f>
      </c>
      <c r="Z14">
        <f>IF(OR($A14="",Z$3=""),"",IF(COUNTIFS('Leave log'!$A:$A,$A14,'Leave log'!$D:$D,"&lt;="&amp;Z$3,'Leave log'!$E:$E,"&gt;="&amp;Z$3,'Leave log'!$H:$H,"Approved")&gt;0,"X",""))</f>
      </c>
      <c r="AA14">
        <f>IF(OR($A14="",AA$3=""),"",IF(COUNTIFS('Leave log'!$A:$A,$A14,'Leave log'!$D:$D,"&lt;="&amp;AA$3,'Leave log'!$E:$E,"&gt;="&amp;AA$3,'Leave log'!$H:$H,"Approved")&gt;0,"X",""))</f>
      </c>
      <c r="AB14">
        <f>IF(OR($A14="",AB$3=""),"",IF(COUNTIFS('Leave log'!$A:$A,$A14,'Leave log'!$D:$D,"&lt;="&amp;AB$3,'Leave log'!$E:$E,"&gt;="&amp;AB$3,'Leave log'!$H:$H,"Approved")&gt;0,"X",""))</f>
      </c>
      <c r="AC14">
        <f>IF(OR($A14="",AC$3=""),"",IF(COUNTIFS('Leave log'!$A:$A,$A14,'Leave log'!$D:$D,"&lt;="&amp;AC$3,'Leave log'!$E:$E,"&gt;="&amp;AC$3,'Leave log'!$H:$H,"Approved")&gt;0,"X",""))</f>
      </c>
      <c r="AD14">
        <f>IF(OR($A14="",AD$3=""),"",IF(COUNTIFS('Leave log'!$A:$A,$A14,'Leave log'!$D:$D,"&lt;="&amp;AD$3,'Leave log'!$E:$E,"&gt;="&amp;AD$3,'Leave log'!$H:$H,"Approved")&gt;0,"X",""))</f>
      </c>
      <c r="AE14">
        <f>IF(OR($A14="",AE$3=""),"",IF(COUNTIFS('Leave log'!$A:$A,$A14,'Leave log'!$D:$D,"&lt;="&amp;AE$3,'Leave log'!$E:$E,"&gt;="&amp;AE$3,'Leave log'!$H:$H,"Approved")&gt;0,"X",""))</f>
      </c>
      <c r="AF14">
        <f>IF(OR($A14="",AF$3=""),"",IF(COUNTIFS('Leave log'!$A:$A,$A14,'Leave log'!$D:$D,"&lt;="&amp;AF$3,'Leave log'!$E:$E,"&gt;="&amp;AF$3,'Leave log'!$H:$H,"Approved")&gt;0,"X",""))</f>
      </c>
    </row>
    <row r="15" spans="1:32" x14ac:dyDescent="0.25">
      <c r="A15">
        <f>IF(Balances!A13="","",Balances!A13)</f>
      </c>
      <c r="B15">
        <f>IF(OR($A15="",B$3=""),"",IF(COUNTIFS('Leave log'!$A:$A,$A15,'Leave log'!$D:$D,"&lt;="&amp;B$3,'Leave log'!$E:$E,"&gt;="&amp;B$3,'Leave log'!$H:$H,"Approved")&gt;0,"X",""))</f>
      </c>
      <c r="C15">
        <f>IF(OR($A15="",C$3=""),"",IF(COUNTIFS('Leave log'!$A:$A,$A15,'Leave log'!$D:$D,"&lt;="&amp;C$3,'Leave log'!$E:$E,"&gt;="&amp;C$3,'Leave log'!$H:$H,"Approved")&gt;0,"X",""))</f>
      </c>
      <c r="D15">
        <f>IF(OR($A15="",D$3=""),"",IF(COUNTIFS('Leave log'!$A:$A,$A15,'Leave log'!$D:$D,"&lt;="&amp;D$3,'Leave log'!$E:$E,"&gt;="&amp;D$3,'Leave log'!$H:$H,"Approved")&gt;0,"X",""))</f>
      </c>
      <c r="E15">
        <f>IF(OR($A15="",E$3=""),"",IF(COUNTIFS('Leave log'!$A:$A,$A15,'Leave log'!$D:$D,"&lt;="&amp;E$3,'Leave log'!$E:$E,"&gt;="&amp;E$3,'Leave log'!$H:$H,"Approved")&gt;0,"X",""))</f>
      </c>
      <c r="F15">
        <f>IF(OR($A15="",F$3=""),"",IF(COUNTIFS('Leave log'!$A:$A,$A15,'Leave log'!$D:$D,"&lt;="&amp;F$3,'Leave log'!$E:$E,"&gt;="&amp;F$3,'Leave log'!$H:$H,"Approved")&gt;0,"X",""))</f>
      </c>
      <c r="G15">
        <f>IF(OR($A15="",G$3=""),"",IF(COUNTIFS('Leave log'!$A:$A,$A15,'Leave log'!$D:$D,"&lt;="&amp;G$3,'Leave log'!$E:$E,"&gt;="&amp;G$3,'Leave log'!$H:$H,"Approved")&gt;0,"X",""))</f>
      </c>
      <c r="H15">
        <f>IF(OR($A15="",H$3=""),"",IF(COUNTIFS('Leave log'!$A:$A,$A15,'Leave log'!$D:$D,"&lt;="&amp;H$3,'Leave log'!$E:$E,"&gt;="&amp;H$3,'Leave log'!$H:$H,"Approved")&gt;0,"X",""))</f>
      </c>
      <c r="I15">
        <f>IF(OR($A15="",I$3=""),"",IF(COUNTIFS('Leave log'!$A:$A,$A15,'Leave log'!$D:$D,"&lt;="&amp;I$3,'Leave log'!$E:$E,"&gt;="&amp;I$3,'Leave log'!$H:$H,"Approved")&gt;0,"X",""))</f>
      </c>
      <c r="J15">
        <f>IF(OR($A15="",J$3=""),"",IF(COUNTIFS('Leave log'!$A:$A,$A15,'Leave log'!$D:$D,"&lt;="&amp;J$3,'Leave log'!$E:$E,"&gt;="&amp;J$3,'Leave log'!$H:$H,"Approved")&gt;0,"X",""))</f>
      </c>
      <c r="K15">
        <f>IF(OR($A15="",K$3=""),"",IF(COUNTIFS('Leave log'!$A:$A,$A15,'Leave log'!$D:$D,"&lt;="&amp;K$3,'Leave log'!$E:$E,"&gt;="&amp;K$3,'Leave log'!$H:$H,"Approved")&gt;0,"X",""))</f>
      </c>
      <c r="L15">
        <f>IF(OR($A15="",L$3=""),"",IF(COUNTIFS('Leave log'!$A:$A,$A15,'Leave log'!$D:$D,"&lt;="&amp;L$3,'Leave log'!$E:$E,"&gt;="&amp;L$3,'Leave log'!$H:$H,"Approved")&gt;0,"X",""))</f>
      </c>
      <c r="M15">
        <f>IF(OR($A15="",M$3=""),"",IF(COUNTIFS('Leave log'!$A:$A,$A15,'Leave log'!$D:$D,"&lt;="&amp;M$3,'Leave log'!$E:$E,"&gt;="&amp;M$3,'Leave log'!$H:$H,"Approved")&gt;0,"X",""))</f>
      </c>
      <c r="N15">
        <f>IF(OR($A15="",N$3=""),"",IF(COUNTIFS('Leave log'!$A:$A,$A15,'Leave log'!$D:$D,"&lt;="&amp;N$3,'Leave log'!$E:$E,"&gt;="&amp;N$3,'Leave log'!$H:$H,"Approved")&gt;0,"X",""))</f>
      </c>
      <c r="O15">
        <f>IF(OR($A15="",O$3=""),"",IF(COUNTIFS('Leave log'!$A:$A,$A15,'Leave log'!$D:$D,"&lt;="&amp;O$3,'Leave log'!$E:$E,"&gt;="&amp;O$3,'Leave log'!$H:$H,"Approved")&gt;0,"X",""))</f>
      </c>
      <c r="P15">
        <f>IF(OR($A15="",P$3=""),"",IF(COUNTIFS('Leave log'!$A:$A,$A15,'Leave log'!$D:$D,"&lt;="&amp;P$3,'Leave log'!$E:$E,"&gt;="&amp;P$3,'Leave log'!$H:$H,"Approved")&gt;0,"X",""))</f>
      </c>
      <c r="Q15">
        <f>IF(OR($A15="",Q$3=""),"",IF(COUNTIFS('Leave log'!$A:$A,$A15,'Leave log'!$D:$D,"&lt;="&amp;Q$3,'Leave log'!$E:$E,"&gt;="&amp;Q$3,'Leave log'!$H:$H,"Approved")&gt;0,"X",""))</f>
      </c>
      <c r="R15">
        <f>IF(OR($A15="",R$3=""),"",IF(COUNTIFS('Leave log'!$A:$A,$A15,'Leave log'!$D:$D,"&lt;="&amp;R$3,'Leave log'!$E:$E,"&gt;="&amp;R$3,'Leave log'!$H:$H,"Approved")&gt;0,"X",""))</f>
      </c>
      <c r="S15">
        <f>IF(OR($A15="",S$3=""),"",IF(COUNTIFS('Leave log'!$A:$A,$A15,'Leave log'!$D:$D,"&lt;="&amp;S$3,'Leave log'!$E:$E,"&gt;="&amp;S$3,'Leave log'!$H:$H,"Approved")&gt;0,"X",""))</f>
      </c>
      <c r="T15">
        <f>IF(OR($A15="",T$3=""),"",IF(COUNTIFS('Leave log'!$A:$A,$A15,'Leave log'!$D:$D,"&lt;="&amp;T$3,'Leave log'!$E:$E,"&gt;="&amp;T$3,'Leave log'!$H:$H,"Approved")&gt;0,"X",""))</f>
      </c>
      <c r="U15">
        <f>IF(OR($A15="",U$3=""),"",IF(COUNTIFS('Leave log'!$A:$A,$A15,'Leave log'!$D:$D,"&lt;="&amp;U$3,'Leave log'!$E:$E,"&gt;="&amp;U$3,'Leave log'!$H:$H,"Approved")&gt;0,"X",""))</f>
      </c>
      <c r="V15">
        <f>IF(OR($A15="",V$3=""),"",IF(COUNTIFS('Leave log'!$A:$A,$A15,'Leave log'!$D:$D,"&lt;="&amp;V$3,'Leave log'!$E:$E,"&gt;="&amp;V$3,'Leave log'!$H:$H,"Approved")&gt;0,"X",""))</f>
      </c>
      <c r="W15">
        <f>IF(OR($A15="",W$3=""),"",IF(COUNTIFS('Leave log'!$A:$A,$A15,'Leave log'!$D:$D,"&lt;="&amp;W$3,'Leave log'!$E:$E,"&gt;="&amp;W$3,'Leave log'!$H:$H,"Approved")&gt;0,"X",""))</f>
      </c>
      <c r="X15">
        <f>IF(OR($A15="",X$3=""),"",IF(COUNTIFS('Leave log'!$A:$A,$A15,'Leave log'!$D:$D,"&lt;="&amp;X$3,'Leave log'!$E:$E,"&gt;="&amp;X$3,'Leave log'!$H:$H,"Approved")&gt;0,"X",""))</f>
      </c>
      <c r="Y15">
        <f>IF(OR($A15="",Y$3=""),"",IF(COUNTIFS('Leave log'!$A:$A,$A15,'Leave log'!$D:$D,"&lt;="&amp;Y$3,'Leave log'!$E:$E,"&gt;="&amp;Y$3,'Leave log'!$H:$H,"Approved")&gt;0,"X",""))</f>
      </c>
      <c r="Z15">
        <f>IF(OR($A15="",Z$3=""),"",IF(COUNTIFS('Leave log'!$A:$A,$A15,'Leave log'!$D:$D,"&lt;="&amp;Z$3,'Leave log'!$E:$E,"&gt;="&amp;Z$3,'Leave log'!$H:$H,"Approved")&gt;0,"X",""))</f>
      </c>
      <c r="AA15">
        <f>IF(OR($A15="",AA$3=""),"",IF(COUNTIFS('Leave log'!$A:$A,$A15,'Leave log'!$D:$D,"&lt;="&amp;AA$3,'Leave log'!$E:$E,"&gt;="&amp;AA$3,'Leave log'!$H:$H,"Approved")&gt;0,"X",""))</f>
      </c>
      <c r="AB15">
        <f>IF(OR($A15="",AB$3=""),"",IF(COUNTIFS('Leave log'!$A:$A,$A15,'Leave log'!$D:$D,"&lt;="&amp;AB$3,'Leave log'!$E:$E,"&gt;="&amp;AB$3,'Leave log'!$H:$H,"Approved")&gt;0,"X",""))</f>
      </c>
      <c r="AC15">
        <f>IF(OR($A15="",AC$3=""),"",IF(COUNTIFS('Leave log'!$A:$A,$A15,'Leave log'!$D:$D,"&lt;="&amp;AC$3,'Leave log'!$E:$E,"&gt;="&amp;AC$3,'Leave log'!$H:$H,"Approved")&gt;0,"X",""))</f>
      </c>
      <c r="AD15">
        <f>IF(OR($A15="",AD$3=""),"",IF(COUNTIFS('Leave log'!$A:$A,$A15,'Leave log'!$D:$D,"&lt;="&amp;AD$3,'Leave log'!$E:$E,"&gt;="&amp;AD$3,'Leave log'!$H:$H,"Approved")&gt;0,"X",""))</f>
      </c>
      <c r="AE15">
        <f>IF(OR($A15="",AE$3=""),"",IF(COUNTIFS('Leave log'!$A:$A,$A15,'Leave log'!$D:$D,"&lt;="&amp;AE$3,'Leave log'!$E:$E,"&gt;="&amp;AE$3,'Leave log'!$H:$H,"Approved")&gt;0,"X",""))</f>
      </c>
      <c r="AF15">
        <f>IF(OR($A15="",AF$3=""),"",IF(COUNTIFS('Leave log'!$A:$A,$A15,'Leave log'!$D:$D,"&lt;="&amp;AF$3,'Leave log'!$E:$E,"&gt;="&amp;AF$3,'Leave log'!$H:$H,"Approved")&gt;0,"X",""))</f>
      </c>
    </row>
    <row r="16" spans="1:32" x14ac:dyDescent="0.25">
      <c r="A16">
        <f>IF(Balances!A14="","",Balances!A14)</f>
      </c>
      <c r="B16">
        <f>IF(OR($A16="",B$3=""),"",IF(COUNTIFS('Leave log'!$A:$A,$A16,'Leave log'!$D:$D,"&lt;="&amp;B$3,'Leave log'!$E:$E,"&gt;="&amp;B$3,'Leave log'!$H:$H,"Approved")&gt;0,"X",""))</f>
      </c>
      <c r="C16">
        <f>IF(OR($A16="",C$3=""),"",IF(COUNTIFS('Leave log'!$A:$A,$A16,'Leave log'!$D:$D,"&lt;="&amp;C$3,'Leave log'!$E:$E,"&gt;="&amp;C$3,'Leave log'!$H:$H,"Approved")&gt;0,"X",""))</f>
      </c>
      <c r="D16">
        <f>IF(OR($A16="",D$3=""),"",IF(COUNTIFS('Leave log'!$A:$A,$A16,'Leave log'!$D:$D,"&lt;="&amp;D$3,'Leave log'!$E:$E,"&gt;="&amp;D$3,'Leave log'!$H:$H,"Approved")&gt;0,"X",""))</f>
      </c>
      <c r="E16">
        <f>IF(OR($A16="",E$3=""),"",IF(COUNTIFS('Leave log'!$A:$A,$A16,'Leave log'!$D:$D,"&lt;="&amp;E$3,'Leave log'!$E:$E,"&gt;="&amp;E$3,'Leave log'!$H:$H,"Approved")&gt;0,"X",""))</f>
      </c>
      <c r="F16">
        <f>IF(OR($A16="",F$3=""),"",IF(COUNTIFS('Leave log'!$A:$A,$A16,'Leave log'!$D:$D,"&lt;="&amp;F$3,'Leave log'!$E:$E,"&gt;="&amp;F$3,'Leave log'!$H:$H,"Approved")&gt;0,"X",""))</f>
      </c>
      <c r="G16">
        <f>IF(OR($A16="",G$3=""),"",IF(COUNTIFS('Leave log'!$A:$A,$A16,'Leave log'!$D:$D,"&lt;="&amp;G$3,'Leave log'!$E:$E,"&gt;="&amp;G$3,'Leave log'!$H:$H,"Approved")&gt;0,"X",""))</f>
      </c>
      <c r="H16">
        <f>IF(OR($A16="",H$3=""),"",IF(COUNTIFS('Leave log'!$A:$A,$A16,'Leave log'!$D:$D,"&lt;="&amp;H$3,'Leave log'!$E:$E,"&gt;="&amp;H$3,'Leave log'!$H:$H,"Approved")&gt;0,"X",""))</f>
      </c>
      <c r="I16">
        <f>IF(OR($A16="",I$3=""),"",IF(COUNTIFS('Leave log'!$A:$A,$A16,'Leave log'!$D:$D,"&lt;="&amp;I$3,'Leave log'!$E:$E,"&gt;="&amp;I$3,'Leave log'!$H:$H,"Approved")&gt;0,"X",""))</f>
      </c>
      <c r="J16">
        <f>IF(OR($A16="",J$3=""),"",IF(COUNTIFS('Leave log'!$A:$A,$A16,'Leave log'!$D:$D,"&lt;="&amp;J$3,'Leave log'!$E:$E,"&gt;="&amp;J$3,'Leave log'!$H:$H,"Approved")&gt;0,"X",""))</f>
      </c>
      <c r="K16">
        <f>IF(OR($A16="",K$3=""),"",IF(COUNTIFS('Leave log'!$A:$A,$A16,'Leave log'!$D:$D,"&lt;="&amp;K$3,'Leave log'!$E:$E,"&gt;="&amp;K$3,'Leave log'!$H:$H,"Approved")&gt;0,"X",""))</f>
      </c>
      <c r="L16">
        <f>IF(OR($A16="",L$3=""),"",IF(COUNTIFS('Leave log'!$A:$A,$A16,'Leave log'!$D:$D,"&lt;="&amp;L$3,'Leave log'!$E:$E,"&gt;="&amp;L$3,'Leave log'!$H:$H,"Approved")&gt;0,"X",""))</f>
      </c>
      <c r="M16">
        <f>IF(OR($A16="",M$3=""),"",IF(COUNTIFS('Leave log'!$A:$A,$A16,'Leave log'!$D:$D,"&lt;="&amp;M$3,'Leave log'!$E:$E,"&gt;="&amp;M$3,'Leave log'!$H:$H,"Approved")&gt;0,"X",""))</f>
      </c>
      <c r="N16">
        <f>IF(OR($A16="",N$3=""),"",IF(COUNTIFS('Leave log'!$A:$A,$A16,'Leave log'!$D:$D,"&lt;="&amp;N$3,'Leave log'!$E:$E,"&gt;="&amp;N$3,'Leave log'!$H:$H,"Approved")&gt;0,"X",""))</f>
      </c>
      <c r="O16">
        <f>IF(OR($A16="",O$3=""),"",IF(COUNTIFS('Leave log'!$A:$A,$A16,'Leave log'!$D:$D,"&lt;="&amp;O$3,'Leave log'!$E:$E,"&gt;="&amp;O$3,'Leave log'!$H:$H,"Approved")&gt;0,"X",""))</f>
      </c>
      <c r="P16">
        <f>IF(OR($A16="",P$3=""),"",IF(COUNTIFS('Leave log'!$A:$A,$A16,'Leave log'!$D:$D,"&lt;="&amp;P$3,'Leave log'!$E:$E,"&gt;="&amp;P$3,'Leave log'!$H:$H,"Approved")&gt;0,"X",""))</f>
      </c>
      <c r="Q16">
        <f>IF(OR($A16="",Q$3=""),"",IF(COUNTIFS('Leave log'!$A:$A,$A16,'Leave log'!$D:$D,"&lt;="&amp;Q$3,'Leave log'!$E:$E,"&gt;="&amp;Q$3,'Leave log'!$H:$H,"Approved")&gt;0,"X",""))</f>
      </c>
      <c r="R16">
        <f>IF(OR($A16="",R$3=""),"",IF(COUNTIFS('Leave log'!$A:$A,$A16,'Leave log'!$D:$D,"&lt;="&amp;R$3,'Leave log'!$E:$E,"&gt;="&amp;R$3,'Leave log'!$H:$H,"Approved")&gt;0,"X",""))</f>
      </c>
      <c r="S16">
        <f>IF(OR($A16="",S$3=""),"",IF(COUNTIFS('Leave log'!$A:$A,$A16,'Leave log'!$D:$D,"&lt;="&amp;S$3,'Leave log'!$E:$E,"&gt;="&amp;S$3,'Leave log'!$H:$H,"Approved")&gt;0,"X",""))</f>
      </c>
      <c r="T16">
        <f>IF(OR($A16="",T$3=""),"",IF(COUNTIFS('Leave log'!$A:$A,$A16,'Leave log'!$D:$D,"&lt;="&amp;T$3,'Leave log'!$E:$E,"&gt;="&amp;T$3,'Leave log'!$H:$H,"Approved")&gt;0,"X",""))</f>
      </c>
      <c r="U16">
        <f>IF(OR($A16="",U$3=""),"",IF(COUNTIFS('Leave log'!$A:$A,$A16,'Leave log'!$D:$D,"&lt;="&amp;U$3,'Leave log'!$E:$E,"&gt;="&amp;U$3,'Leave log'!$H:$H,"Approved")&gt;0,"X",""))</f>
      </c>
      <c r="V16">
        <f>IF(OR($A16="",V$3=""),"",IF(COUNTIFS('Leave log'!$A:$A,$A16,'Leave log'!$D:$D,"&lt;="&amp;V$3,'Leave log'!$E:$E,"&gt;="&amp;V$3,'Leave log'!$H:$H,"Approved")&gt;0,"X",""))</f>
      </c>
      <c r="W16">
        <f>IF(OR($A16="",W$3=""),"",IF(COUNTIFS('Leave log'!$A:$A,$A16,'Leave log'!$D:$D,"&lt;="&amp;W$3,'Leave log'!$E:$E,"&gt;="&amp;W$3,'Leave log'!$H:$H,"Approved")&gt;0,"X",""))</f>
      </c>
      <c r="X16">
        <f>IF(OR($A16="",X$3=""),"",IF(COUNTIFS('Leave log'!$A:$A,$A16,'Leave log'!$D:$D,"&lt;="&amp;X$3,'Leave log'!$E:$E,"&gt;="&amp;X$3,'Leave log'!$H:$H,"Approved")&gt;0,"X",""))</f>
      </c>
      <c r="Y16">
        <f>IF(OR($A16="",Y$3=""),"",IF(COUNTIFS('Leave log'!$A:$A,$A16,'Leave log'!$D:$D,"&lt;="&amp;Y$3,'Leave log'!$E:$E,"&gt;="&amp;Y$3,'Leave log'!$H:$H,"Approved")&gt;0,"X",""))</f>
      </c>
      <c r="Z16">
        <f>IF(OR($A16="",Z$3=""),"",IF(COUNTIFS('Leave log'!$A:$A,$A16,'Leave log'!$D:$D,"&lt;="&amp;Z$3,'Leave log'!$E:$E,"&gt;="&amp;Z$3,'Leave log'!$H:$H,"Approved")&gt;0,"X",""))</f>
      </c>
      <c r="AA16">
        <f>IF(OR($A16="",AA$3=""),"",IF(COUNTIFS('Leave log'!$A:$A,$A16,'Leave log'!$D:$D,"&lt;="&amp;AA$3,'Leave log'!$E:$E,"&gt;="&amp;AA$3,'Leave log'!$H:$H,"Approved")&gt;0,"X",""))</f>
      </c>
      <c r="AB16">
        <f>IF(OR($A16="",AB$3=""),"",IF(COUNTIFS('Leave log'!$A:$A,$A16,'Leave log'!$D:$D,"&lt;="&amp;AB$3,'Leave log'!$E:$E,"&gt;="&amp;AB$3,'Leave log'!$H:$H,"Approved")&gt;0,"X",""))</f>
      </c>
      <c r="AC16">
        <f>IF(OR($A16="",AC$3=""),"",IF(COUNTIFS('Leave log'!$A:$A,$A16,'Leave log'!$D:$D,"&lt;="&amp;AC$3,'Leave log'!$E:$E,"&gt;="&amp;AC$3,'Leave log'!$H:$H,"Approved")&gt;0,"X",""))</f>
      </c>
      <c r="AD16">
        <f>IF(OR($A16="",AD$3=""),"",IF(COUNTIFS('Leave log'!$A:$A,$A16,'Leave log'!$D:$D,"&lt;="&amp;AD$3,'Leave log'!$E:$E,"&gt;="&amp;AD$3,'Leave log'!$H:$H,"Approved")&gt;0,"X",""))</f>
      </c>
      <c r="AE16">
        <f>IF(OR($A16="",AE$3=""),"",IF(COUNTIFS('Leave log'!$A:$A,$A16,'Leave log'!$D:$D,"&lt;="&amp;AE$3,'Leave log'!$E:$E,"&gt;="&amp;AE$3,'Leave log'!$H:$H,"Approved")&gt;0,"X",""))</f>
      </c>
      <c r="AF16">
        <f>IF(OR($A16="",AF$3=""),"",IF(COUNTIFS('Leave log'!$A:$A,$A16,'Leave log'!$D:$D,"&lt;="&amp;AF$3,'Leave log'!$E:$E,"&gt;="&amp;AF$3,'Leave log'!$H:$H,"Approved")&gt;0,"X",""))</f>
      </c>
    </row>
    <row r="17" spans="1:32" x14ac:dyDescent="0.25">
      <c r="A17">
        <f>IF(Balances!A15="","",Balances!A15)</f>
      </c>
      <c r="B17">
        <f>IF(OR($A17="",B$3=""),"",IF(COUNTIFS('Leave log'!$A:$A,$A17,'Leave log'!$D:$D,"&lt;="&amp;B$3,'Leave log'!$E:$E,"&gt;="&amp;B$3,'Leave log'!$H:$H,"Approved")&gt;0,"X",""))</f>
      </c>
      <c r="C17">
        <f>IF(OR($A17="",C$3=""),"",IF(COUNTIFS('Leave log'!$A:$A,$A17,'Leave log'!$D:$D,"&lt;="&amp;C$3,'Leave log'!$E:$E,"&gt;="&amp;C$3,'Leave log'!$H:$H,"Approved")&gt;0,"X",""))</f>
      </c>
      <c r="D17">
        <f>IF(OR($A17="",D$3=""),"",IF(COUNTIFS('Leave log'!$A:$A,$A17,'Leave log'!$D:$D,"&lt;="&amp;D$3,'Leave log'!$E:$E,"&gt;="&amp;D$3,'Leave log'!$H:$H,"Approved")&gt;0,"X",""))</f>
      </c>
      <c r="E17">
        <f>IF(OR($A17="",E$3=""),"",IF(COUNTIFS('Leave log'!$A:$A,$A17,'Leave log'!$D:$D,"&lt;="&amp;E$3,'Leave log'!$E:$E,"&gt;="&amp;E$3,'Leave log'!$H:$H,"Approved")&gt;0,"X",""))</f>
      </c>
      <c r="F17">
        <f>IF(OR($A17="",F$3=""),"",IF(COUNTIFS('Leave log'!$A:$A,$A17,'Leave log'!$D:$D,"&lt;="&amp;F$3,'Leave log'!$E:$E,"&gt;="&amp;F$3,'Leave log'!$H:$H,"Approved")&gt;0,"X",""))</f>
      </c>
      <c r="G17">
        <f>IF(OR($A17="",G$3=""),"",IF(COUNTIFS('Leave log'!$A:$A,$A17,'Leave log'!$D:$D,"&lt;="&amp;G$3,'Leave log'!$E:$E,"&gt;="&amp;G$3,'Leave log'!$H:$H,"Approved")&gt;0,"X",""))</f>
      </c>
      <c r="H17">
        <f>IF(OR($A17="",H$3=""),"",IF(COUNTIFS('Leave log'!$A:$A,$A17,'Leave log'!$D:$D,"&lt;="&amp;H$3,'Leave log'!$E:$E,"&gt;="&amp;H$3,'Leave log'!$H:$H,"Approved")&gt;0,"X",""))</f>
      </c>
      <c r="I17">
        <f>IF(OR($A17="",I$3=""),"",IF(COUNTIFS('Leave log'!$A:$A,$A17,'Leave log'!$D:$D,"&lt;="&amp;I$3,'Leave log'!$E:$E,"&gt;="&amp;I$3,'Leave log'!$H:$H,"Approved")&gt;0,"X",""))</f>
      </c>
      <c r="J17">
        <f>IF(OR($A17="",J$3=""),"",IF(COUNTIFS('Leave log'!$A:$A,$A17,'Leave log'!$D:$D,"&lt;="&amp;J$3,'Leave log'!$E:$E,"&gt;="&amp;J$3,'Leave log'!$H:$H,"Approved")&gt;0,"X",""))</f>
      </c>
      <c r="K17">
        <f>IF(OR($A17="",K$3=""),"",IF(COUNTIFS('Leave log'!$A:$A,$A17,'Leave log'!$D:$D,"&lt;="&amp;K$3,'Leave log'!$E:$E,"&gt;="&amp;K$3,'Leave log'!$H:$H,"Approved")&gt;0,"X",""))</f>
      </c>
      <c r="L17">
        <f>IF(OR($A17="",L$3=""),"",IF(COUNTIFS('Leave log'!$A:$A,$A17,'Leave log'!$D:$D,"&lt;="&amp;L$3,'Leave log'!$E:$E,"&gt;="&amp;L$3,'Leave log'!$H:$H,"Approved")&gt;0,"X",""))</f>
      </c>
      <c r="M17">
        <f>IF(OR($A17="",M$3=""),"",IF(COUNTIFS('Leave log'!$A:$A,$A17,'Leave log'!$D:$D,"&lt;="&amp;M$3,'Leave log'!$E:$E,"&gt;="&amp;M$3,'Leave log'!$H:$H,"Approved")&gt;0,"X",""))</f>
      </c>
      <c r="N17">
        <f>IF(OR($A17="",N$3=""),"",IF(COUNTIFS('Leave log'!$A:$A,$A17,'Leave log'!$D:$D,"&lt;="&amp;N$3,'Leave log'!$E:$E,"&gt;="&amp;N$3,'Leave log'!$H:$H,"Approved")&gt;0,"X",""))</f>
      </c>
      <c r="O17">
        <f>IF(OR($A17="",O$3=""),"",IF(COUNTIFS('Leave log'!$A:$A,$A17,'Leave log'!$D:$D,"&lt;="&amp;O$3,'Leave log'!$E:$E,"&gt;="&amp;O$3,'Leave log'!$H:$H,"Approved")&gt;0,"X",""))</f>
      </c>
      <c r="P17">
        <f>IF(OR($A17="",P$3=""),"",IF(COUNTIFS('Leave log'!$A:$A,$A17,'Leave log'!$D:$D,"&lt;="&amp;P$3,'Leave log'!$E:$E,"&gt;="&amp;P$3,'Leave log'!$H:$H,"Approved")&gt;0,"X",""))</f>
      </c>
      <c r="Q17">
        <f>IF(OR($A17="",Q$3=""),"",IF(COUNTIFS('Leave log'!$A:$A,$A17,'Leave log'!$D:$D,"&lt;="&amp;Q$3,'Leave log'!$E:$E,"&gt;="&amp;Q$3,'Leave log'!$H:$H,"Approved")&gt;0,"X",""))</f>
      </c>
      <c r="R17">
        <f>IF(OR($A17="",R$3=""),"",IF(COUNTIFS('Leave log'!$A:$A,$A17,'Leave log'!$D:$D,"&lt;="&amp;R$3,'Leave log'!$E:$E,"&gt;="&amp;R$3,'Leave log'!$H:$H,"Approved")&gt;0,"X",""))</f>
      </c>
      <c r="S17">
        <f>IF(OR($A17="",S$3=""),"",IF(COUNTIFS('Leave log'!$A:$A,$A17,'Leave log'!$D:$D,"&lt;="&amp;S$3,'Leave log'!$E:$E,"&gt;="&amp;S$3,'Leave log'!$H:$H,"Approved")&gt;0,"X",""))</f>
      </c>
      <c r="T17">
        <f>IF(OR($A17="",T$3=""),"",IF(COUNTIFS('Leave log'!$A:$A,$A17,'Leave log'!$D:$D,"&lt;="&amp;T$3,'Leave log'!$E:$E,"&gt;="&amp;T$3,'Leave log'!$H:$H,"Approved")&gt;0,"X",""))</f>
      </c>
      <c r="U17">
        <f>IF(OR($A17="",U$3=""),"",IF(COUNTIFS('Leave log'!$A:$A,$A17,'Leave log'!$D:$D,"&lt;="&amp;U$3,'Leave log'!$E:$E,"&gt;="&amp;U$3,'Leave log'!$H:$H,"Approved")&gt;0,"X",""))</f>
      </c>
      <c r="V17">
        <f>IF(OR($A17="",V$3=""),"",IF(COUNTIFS('Leave log'!$A:$A,$A17,'Leave log'!$D:$D,"&lt;="&amp;V$3,'Leave log'!$E:$E,"&gt;="&amp;V$3,'Leave log'!$H:$H,"Approved")&gt;0,"X",""))</f>
      </c>
      <c r="W17">
        <f>IF(OR($A17="",W$3=""),"",IF(COUNTIFS('Leave log'!$A:$A,$A17,'Leave log'!$D:$D,"&lt;="&amp;W$3,'Leave log'!$E:$E,"&gt;="&amp;W$3,'Leave log'!$H:$H,"Approved")&gt;0,"X",""))</f>
      </c>
      <c r="X17">
        <f>IF(OR($A17="",X$3=""),"",IF(COUNTIFS('Leave log'!$A:$A,$A17,'Leave log'!$D:$D,"&lt;="&amp;X$3,'Leave log'!$E:$E,"&gt;="&amp;X$3,'Leave log'!$H:$H,"Approved")&gt;0,"X",""))</f>
      </c>
      <c r="Y17">
        <f>IF(OR($A17="",Y$3=""),"",IF(COUNTIFS('Leave log'!$A:$A,$A17,'Leave log'!$D:$D,"&lt;="&amp;Y$3,'Leave log'!$E:$E,"&gt;="&amp;Y$3,'Leave log'!$H:$H,"Approved")&gt;0,"X",""))</f>
      </c>
      <c r="Z17">
        <f>IF(OR($A17="",Z$3=""),"",IF(COUNTIFS('Leave log'!$A:$A,$A17,'Leave log'!$D:$D,"&lt;="&amp;Z$3,'Leave log'!$E:$E,"&gt;="&amp;Z$3,'Leave log'!$H:$H,"Approved")&gt;0,"X",""))</f>
      </c>
      <c r="AA17">
        <f>IF(OR($A17="",AA$3=""),"",IF(COUNTIFS('Leave log'!$A:$A,$A17,'Leave log'!$D:$D,"&lt;="&amp;AA$3,'Leave log'!$E:$E,"&gt;="&amp;AA$3,'Leave log'!$H:$H,"Approved")&gt;0,"X",""))</f>
      </c>
      <c r="AB17">
        <f>IF(OR($A17="",AB$3=""),"",IF(COUNTIFS('Leave log'!$A:$A,$A17,'Leave log'!$D:$D,"&lt;="&amp;AB$3,'Leave log'!$E:$E,"&gt;="&amp;AB$3,'Leave log'!$H:$H,"Approved")&gt;0,"X",""))</f>
      </c>
      <c r="AC17">
        <f>IF(OR($A17="",AC$3=""),"",IF(COUNTIFS('Leave log'!$A:$A,$A17,'Leave log'!$D:$D,"&lt;="&amp;AC$3,'Leave log'!$E:$E,"&gt;="&amp;AC$3,'Leave log'!$H:$H,"Approved")&gt;0,"X",""))</f>
      </c>
      <c r="AD17">
        <f>IF(OR($A17="",AD$3=""),"",IF(COUNTIFS('Leave log'!$A:$A,$A17,'Leave log'!$D:$D,"&lt;="&amp;AD$3,'Leave log'!$E:$E,"&gt;="&amp;AD$3,'Leave log'!$H:$H,"Approved")&gt;0,"X",""))</f>
      </c>
      <c r="AE17">
        <f>IF(OR($A17="",AE$3=""),"",IF(COUNTIFS('Leave log'!$A:$A,$A17,'Leave log'!$D:$D,"&lt;="&amp;AE$3,'Leave log'!$E:$E,"&gt;="&amp;AE$3,'Leave log'!$H:$H,"Approved")&gt;0,"X",""))</f>
      </c>
      <c r="AF17">
        <f>IF(OR($A17="",AF$3=""),"",IF(COUNTIFS('Leave log'!$A:$A,$A17,'Leave log'!$D:$D,"&lt;="&amp;AF$3,'Leave log'!$E:$E,"&gt;="&amp;AF$3,'Leave log'!$H:$H,"Approved")&gt;0,"X",""))</f>
      </c>
    </row>
    <row r="18" spans="1:32" x14ac:dyDescent="0.25">
      <c r="A18">
        <f>IF(Balances!A16="","",Balances!A16)</f>
      </c>
      <c r="B18">
        <f>IF(OR($A18="",B$3=""),"",IF(COUNTIFS('Leave log'!$A:$A,$A18,'Leave log'!$D:$D,"&lt;="&amp;B$3,'Leave log'!$E:$E,"&gt;="&amp;B$3,'Leave log'!$H:$H,"Approved")&gt;0,"X",""))</f>
      </c>
      <c r="C18">
        <f>IF(OR($A18="",C$3=""),"",IF(COUNTIFS('Leave log'!$A:$A,$A18,'Leave log'!$D:$D,"&lt;="&amp;C$3,'Leave log'!$E:$E,"&gt;="&amp;C$3,'Leave log'!$H:$H,"Approved")&gt;0,"X",""))</f>
      </c>
      <c r="D18">
        <f>IF(OR($A18="",D$3=""),"",IF(COUNTIFS('Leave log'!$A:$A,$A18,'Leave log'!$D:$D,"&lt;="&amp;D$3,'Leave log'!$E:$E,"&gt;="&amp;D$3,'Leave log'!$H:$H,"Approved")&gt;0,"X",""))</f>
      </c>
      <c r="E18">
        <f>IF(OR($A18="",E$3=""),"",IF(COUNTIFS('Leave log'!$A:$A,$A18,'Leave log'!$D:$D,"&lt;="&amp;E$3,'Leave log'!$E:$E,"&gt;="&amp;E$3,'Leave log'!$H:$H,"Approved")&gt;0,"X",""))</f>
      </c>
      <c r="F18">
        <f>IF(OR($A18="",F$3=""),"",IF(COUNTIFS('Leave log'!$A:$A,$A18,'Leave log'!$D:$D,"&lt;="&amp;F$3,'Leave log'!$E:$E,"&gt;="&amp;F$3,'Leave log'!$H:$H,"Approved")&gt;0,"X",""))</f>
      </c>
      <c r="G18">
        <f>IF(OR($A18="",G$3=""),"",IF(COUNTIFS('Leave log'!$A:$A,$A18,'Leave log'!$D:$D,"&lt;="&amp;G$3,'Leave log'!$E:$E,"&gt;="&amp;G$3,'Leave log'!$H:$H,"Approved")&gt;0,"X",""))</f>
      </c>
      <c r="H18">
        <f>IF(OR($A18="",H$3=""),"",IF(COUNTIFS('Leave log'!$A:$A,$A18,'Leave log'!$D:$D,"&lt;="&amp;H$3,'Leave log'!$E:$E,"&gt;="&amp;H$3,'Leave log'!$H:$H,"Approved")&gt;0,"X",""))</f>
      </c>
      <c r="I18">
        <f>IF(OR($A18="",I$3=""),"",IF(COUNTIFS('Leave log'!$A:$A,$A18,'Leave log'!$D:$D,"&lt;="&amp;I$3,'Leave log'!$E:$E,"&gt;="&amp;I$3,'Leave log'!$H:$H,"Approved")&gt;0,"X",""))</f>
      </c>
      <c r="J18">
        <f>IF(OR($A18="",J$3=""),"",IF(COUNTIFS('Leave log'!$A:$A,$A18,'Leave log'!$D:$D,"&lt;="&amp;J$3,'Leave log'!$E:$E,"&gt;="&amp;J$3,'Leave log'!$H:$H,"Approved")&gt;0,"X",""))</f>
      </c>
      <c r="K18">
        <f>IF(OR($A18="",K$3=""),"",IF(COUNTIFS('Leave log'!$A:$A,$A18,'Leave log'!$D:$D,"&lt;="&amp;K$3,'Leave log'!$E:$E,"&gt;="&amp;K$3,'Leave log'!$H:$H,"Approved")&gt;0,"X",""))</f>
      </c>
      <c r="L18">
        <f>IF(OR($A18="",L$3=""),"",IF(COUNTIFS('Leave log'!$A:$A,$A18,'Leave log'!$D:$D,"&lt;="&amp;L$3,'Leave log'!$E:$E,"&gt;="&amp;L$3,'Leave log'!$H:$H,"Approved")&gt;0,"X",""))</f>
      </c>
      <c r="M18">
        <f>IF(OR($A18="",M$3=""),"",IF(COUNTIFS('Leave log'!$A:$A,$A18,'Leave log'!$D:$D,"&lt;="&amp;M$3,'Leave log'!$E:$E,"&gt;="&amp;M$3,'Leave log'!$H:$H,"Approved")&gt;0,"X",""))</f>
      </c>
      <c r="N18">
        <f>IF(OR($A18="",N$3=""),"",IF(COUNTIFS('Leave log'!$A:$A,$A18,'Leave log'!$D:$D,"&lt;="&amp;N$3,'Leave log'!$E:$E,"&gt;="&amp;N$3,'Leave log'!$H:$H,"Approved")&gt;0,"X",""))</f>
      </c>
      <c r="O18">
        <f>IF(OR($A18="",O$3=""),"",IF(COUNTIFS('Leave log'!$A:$A,$A18,'Leave log'!$D:$D,"&lt;="&amp;O$3,'Leave log'!$E:$E,"&gt;="&amp;O$3,'Leave log'!$H:$H,"Approved")&gt;0,"X",""))</f>
      </c>
      <c r="P18">
        <f>IF(OR($A18="",P$3=""),"",IF(COUNTIFS('Leave log'!$A:$A,$A18,'Leave log'!$D:$D,"&lt;="&amp;P$3,'Leave log'!$E:$E,"&gt;="&amp;P$3,'Leave log'!$H:$H,"Approved")&gt;0,"X",""))</f>
      </c>
      <c r="Q18">
        <f>IF(OR($A18="",Q$3=""),"",IF(COUNTIFS('Leave log'!$A:$A,$A18,'Leave log'!$D:$D,"&lt;="&amp;Q$3,'Leave log'!$E:$E,"&gt;="&amp;Q$3,'Leave log'!$H:$H,"Approved")&gt;0,"X",""))</f>
      </c>
      <c r="R18">
        <f>IF(OR($A18="",R$3=""),"",IF(COUNTIFS('Leave log'!$A:$A,$A18,'Leave log'!$D:$D,"&lt;="&amp;R$3,'Leave log'!$E:$E,"&gt;="&amp;R$3,'Leave log'!$H:$H,"Approved")&gt;0,"X",""))</f>
      </c>
      <c r="S18">
        <f>IF(OR($A18="",S$3=""),"",IF(COUNTIFS('Leave log'!$A:$A,$A18,'Leave log'!$D:$D,"&lt;="&amp;S$3,'Leave log'!$E:$E,"&gt;="&amp;S$3,'Leave log'!$H:$H,"Approved")&gt;0,"X",""))</f>
      </c>
      <c r="T18">
        <f>IF(OR($A18="",T$3=""),"",IF(COUNTIFS('Leave log'!$A:$A,$A18,'Leave log'!$D:$D,"&lt;="&amp;T$3,'Leave log'!$E:$E,"&gt;="&amp;T$3,'Leave log'!$H:$H,"Approved")&gt;0,"X",""))</f>
      </c>
      <c r="U18">
        <f>IF(OR($A18="",U$3=""),"",IF(COUNTIFS('Leave log'!$A:$A,$A18,'Leave log'!$D:$D,"&lt;="&amp;U$3,'Leave log'!$E:$E,"&gt;="&amp;U$3,'Leave log'!$H:$H,"Approved")&gt;0,"X",""))</f>
      </c>
      <c r="V18">
        <f>IF(OR($A18="",V$3=""),"",IF(COUNTIFS('Leave log'!$A:$A,$A18,'Leave log'!$D:$D,"&lt;="&amp;V$3,'Leave log'!$E:$E,"&gt;="&amp;V$3,'Leave log'!$H:$H,"Approved")&gt;0,"X",""))</f>
      </c>
      <c r="W18">
        <f>IF(OR($A18="",W$3=""),"",IF(COUNTIFS('Leave log'!$A:$A,$A18,'Leave log'!$D:$D,"&lt;="&amp;W$3,'Leave log'!$E:$E,"&gt;="&amp;W$3,'Leave log'!$H:$H,"Approved")&gt;0,"X",""))</f>
      </c>
      <c r="X18">
        <f>IF(OR($A18="",X$3=""),"",IF(COUNTIFS('Leave log'!$A:$A,$A18,'Leave log'!$D:$D,"&lt;="&amp;X$3,'Leave log'!$E:$E,"&gt;="&amp;X$3,'Leave log'!$H:$H,"Approved")&gt;0,"X",""))</f>
      </c>
      <c r="Y18">
        <f>IF(OR($A18="",Y$3=""),"",IF(COUNTIFS('Leave log'!$A:$A,$A18,'Leave log'!$D:$D,"&lt;="&amp;Y$3,'Leave log'!$E:$E,"&gt;="&amp;Y$3,'Leave log'!$H:$H,"Approved")&gt;0,"X",""))</f>
      </c>
      <c r="Z18">
        <f>IF(OR($A18="",Z$3=""),"",IF(COUNTIFS('Leave log'!$A:$A,$A18,'Leave log'!$D:$D,"&lt;="&amp;Z$3,'Leave log'!$E:$E,"&gt;="&amp;Z$3,'Leave log'!$H:$H,"Approved")&gt;0,"X",""))</f>
      </c>
      <c r="AA18">
        <f>IF(OR($A18="",AA$3=""),"",IF(COUNTIFS('Leave log'!$A:$A,$A18,'Leave log'!$D:$D,"&lt;="&amp;AA$3,'Leave log'!$E:$E,"&gt;="&amp;AA$3,'Leave log'!$H:$H,"Approved")&gt;0,"X",""))</f>
      </c>
      <c r="AB18">
        <f>IF(OR($A18="",AB$3=""),"",IF(COUNTIFS('Leave log'!$A:$A,$A18,'Leave log'!$D:$D,"&lt;="&amp;AB$3,'Leave log'!$E:$E,"&gt;="&amp;AB$3,'Leave log'!$H:$H,"Approved")&gt;0,"X",""))</f>
      </c>
      <c r="AC18">
        <f>IF(OR($A18="",AC$3=""),"",IF(COUNTIFS('Leave log'!$A:$A,$A18,'Leave log'!$D:$D,"&lt;="&amp;AC$3,'Leave log'!$E:$E,"&gt;="&amp;AC$3,'Leave log'!$H:$H,"Approved")&gt;0,"X",""))</f>
      </c>
      <c r="AD18">
        <f>IF(OR($A18="",AD$3=""),"",IF(COUNTIFS('Leave log'!$A:$A,$A18,'Leave log'!$D:$D,"&lt;="&amp;AD$3,'Leave log'!$E:$E,"&gt;="&amp;AD$3,'Leave log'!$H:$H,"Approved")&gt;0,"X",""))</f>
      </c>
      <c r="AE18">
        <f>IF(OR($A18="",AE$3=""),"",IF(COUNTIFS('Leave log'!$A:$A,$A18,'Leave log'!$D:$D,"&lt;="&amp;AE$3,'Leave log'!$E:$E,"&gt;="&amp;AE$3,'Leave log'!$H:$H,"Approved")&gt;0,"X",""))</f>
      </c>
      <c r="AF18">
        <f>IF(OR($A18="",AF$3=""),"",IF(COUNTIFS('Leave log'!$A:$A,$A18,'Leave log'!$D:$D,"&lt;="&amp;AF$3,'Leave log'!$E:$E,"&gt;="&amp;AF$3,'Leave log'!$H:$H,"Approved")&gt;0,"X",""))</f>
      </c>
    </row>
    <row r="19" spans="1:32" x14ac:dyDescent="0.25">
      <c r="A19">
        <f>IF(Balances!A17="","",Balances!A17)</f>
      </c>
      <c r="B19">
        <f>IF(OR($A19="",B$3=""),"",IF(COUNTIFS('Leave log'!$A:$A,$A19,'Leave log'!$D:$D,"&lt;="&amp;B$3,'Leave log'!$E:$E,"&gt;="&amp;B$3,'Leave log'!$H:$H,"Approved")&gt;0,"X",""))</f>
      </c>
      <c r="C19">
        <f>IF(OR($A19="",C$3=""),"",IF(COUNTIFS('Leave log'!$A:$A,$A19,'Leave log'!$D:$D,"&lt;="&amp;C$3,'Leave log'!$E:$E,"&gt;="&amp;C$3,'Leave log'!$H:$H,"Approved")&gt;0,"X",""))</f>
      </c>
      <c r="D19">
        <f>IF(OR($A19="",D$3=""),"",IF(COUNTIFS('Leave log'!$A:$A,$A19,'Leave log'!$D:$D,"&lt;="&amp;D$3,'Leave log'!$E:$E,"&gt;="&amp;D$3,'Leave log'!$H:$H,"Approved")&gt;0,"X",""))</f>
      </c>
      <c r="E19">
        <f>IF(OR($A19="",E$3=""),"",IF(COUNTIFS('Leave log'!$A:$A,$A19,'Leave log'!$D:$D,"&lt;="&amp;E$3,'Leave log'!$E:$E,"&gt;="&amp;E$3,'Leave log'!$H:$H,"Approved")&gt;0,"X",""))</f>
      </c>
      <c r="F19">
        <f>IF(OR($A19="",F$3=""),"",IF(COUNTIFS('Leave log'!$A:$A,$A19,'Leave log'!$D:$D,"&lt;="&amp;F$3,'Leave log'!$E:$E,"&gt;="&amp;F$3,'Leave log'!$H:$H,"Approved")&gt;0,"X",""))</f>
      </c>
      <c r="G19">
        <f>IF(OR($A19="",G$3=""),"",IF(COUNTIFS('Leave log'!$A:$A,$A19,'Leave log'!$D:$D,"&lt;="&amp;G$3,'Leave log'!$E:$E,"&gt;="&amp;G$3,'Leave log'!$H:$H,"Approved")&gt;0,"X",""))</f>
      </c>
      <c r="H19">
        <f>IF(OR($A19="",H$3=""),"",IF(COUNTIFS('Leave log'!$A:$A,$A19,'Leave log'!$D:$D,"&lt;="&amp;H$3,'Leave log'!$E:$E,"&gt;="&amp;H$3,'Leave log'!$H:$H,"Approved")&gt;0,"X",""))</f>
      </c>
      <c r="I19">
        <f>IF(OR($A19="",I$3=""),"",IF(COUNTIFS('Leave log'!$A:$A,$A19,'Leave log'!$D:$D,"&lt;="&amp;I$3,'Leave log'!$E:$E,"&gt;="&amp;I$3,'Leave log'!$H:$H,"Approved")&gt;0,"X",""))</f>
      </c>
      <c r="J19">
        <f>IF(OR($A19="",J$3=""),"",IF(COUNTIFS('Leave log'!$A:$A,$A19,'Leave log'!$D:$D,"&lt;="&amp;J$3,'Leave log'!$E:$E,"&gt;="&amp;J$3,'Leave log'!$H:$H,"Approved")&gt;0,"X",""))</f>
      </c>
      <c r="K19">
        <f>IF(OR($A19="",K$3=""),"",IF(COUNTIFS('Leave log'!$A:$A,$A19,'Leave log'!$D:$D,"&lt;="&amp;K$3,'Leave log'!$E:$E,"&gt;="&amp;K$3,'Leave log'!$H:$H,"Approved")&gt;0,"X",""))</f>
      </c>
      <c r="L19">
        <f>IF(OR($A19="",L$3=""),"",IF(COUNTIFS('Leave log'!$A:$A,$A19,'Leave log'!$D:$D,"&lt;="&amp;L$3,'Leave log'!$E:$E,"&gt;="&amp;L$3,'Leave log'!$H:$H,"Approved")&gt;0,"X",""))</f>
      </c>
      <c r="M19">
        <f>IF(OR($A19="",M$3=""),"",IF(COUNTIFS('Leave log'!$A:$A,$A19,'Leave log'!$D:$D,"&lt;="&amp;M$3,'Leave log'!$E:$E,"&gt;="&amp;M$3,'Leave log'!$H:$H,"Approved")&gt;0,"X",""))</f>
      </c>
      <c r="N19">
        <f>IF(OR($A19="",N$3=""),"",IF(COUNTIFS('Leave log'!$A:$A,$A19,'Leave log'!$D:$D,"&lt;="&amp;N$3,'Leave log'!$E:$E,"&gt;="&amp;N$3,'Leave log'!$H:$H,"Approved")&gt;0,"X",""))</f>
      </c>
      <c r="O19">
        <f>IF(OR($A19="",O$3=""),"",IF(COUNTIFS('Leave log'!$A:$A,$A19,'Leave log'!$D:$D,"&lt;="&amp;O$3,'Leave log'!$E:$E,"&gt;="&amp;O$3,'Leave log'!$H:$H,"Approved")&gt;0,"X",""))</f>
      </c>
      <c r="P19">
        <f>IF(OR($A19="",P$3=""),"",IF(COUNTIFS('Leave log'!$A:$A,$A19,'Leave log'!$D:$D,"&lt;="&amp;P$3,'Leave log'!$E:$E,"&gt;="&amp;P$3,'Leave log'!$H:$H,"Approved")&gt;0,"X",""))</f>
      </c>
      <c r="Q19">
        <f>IF(OR($A19="",Q$3=""),"",IF(COUNTIFS('Leave log'!$A:$A,$A19,'Leave log'!$D:$D,"&lt;="&amp;Q$3,'Leave log'!$E:$E,"&gt;="&amp;Q$3,'Leave log'!$H:$H,"Approved")&gt;0,"X",""))</f>
      </c>
      <c r="R19">
        <f>IF(OR($A19="",R$3=""),"",IF(COUNTIFS('Leave log'!$A:$A,$A19,'Leave log'!$D:$D,"&lt;="&amp;R$3,'Leave log'!$E:$E,"&gt;="&amp;R$3,'Leave log'!$H:$H,"Approved")&gt;0,"X",""))</f>
      </c>
      <c r="S19">
        <f>IF(OR($A19="",S$3=""),"",IF(COUNTIFS('Leave log'!$A:$A,$A19,'Leave log'!$D:$D,"&lt;="&amp;S$3,'Leave log'!$E:$E,"&gt;="&amp;S$3,'Leave log'!$H:$H,"Approved")&gt;0,"X",""))</f>
      </c>
      <c r="T19">
        <f>IF(OR($A19="",T$3=""),"",IF(COUNTIFS('Leave log'!$A:$A,$A19,'Leave log'!$D:$D,"&lt;="&amp;T$3,'Leave log'!$E:$E,"&gt;="&amp;T$3,'Leave log'!$H:$H,"Approved")&gt;0,"X",""))</f>
      </c>
      <c r="U19">
        <f>IF(OR($A19="",U$3=""),"",IF(COUNTIFS('Leave log'!$A:$A,$A19,'Leave log'!$D:$D,"&lt;="&amp;U$3,'Leave log'!$E:$E,"&gt;="&amp;U$3,'Leave log'!$H:$H,"Approved")&gt;0,"X",""))</f>
      </c>
      <c r="V19">
        <f>IF(OR($A19="",V$3=""),"",IF(COUNTIFS('Leave log'!$A:$A,$A19,'Leave log'!$D:$D,"&lt;="&amp;V$3,'Leave log'!$E:$E,"&gt;="&amp;V$3,'Leave log'!$H:$H,"Approved")&gt;0,"X",""))</f>
      </c>
      <c r="W19">
        <f>IF(OR($A19="",W$3=""),"",IF(COUNTIFS('Leave log'!$A:$A,$A19,'Leave log'!$D:$D,"&lt;="&amp;W$3,'Leave log'!$E:$E,"&gt;="&amp;W$3,'Leave log'!$H:$H,"Approved")&gt;0,"X",""))</f>
      </c>
      <c r="X19">
        <f>IF(OR($A19="",X$3=""),"",IF(COUNTIFS('Leave log'!$A:$A,$A19,'Leave log'!$D:$D,"&lt;="&amp;X$3,'Leave log'!$E:$E,"&gt;="&amp;X$3,'Leave log'!$H:$H,"Approved")&gt;0,"X",""))</f>
      </c>
      <c r="Y19">
        <f>IF(OR($A19="",Y$3=""),"",IF(COUNTIFS('Leave log'!$A:$A,$A19,'Leave log'!$D:$D,"&lt;="&amp;Y$3,'Leave log'!$E:$E,"&gt;="&amp;Y$3,'Leave log'!$H:$H,"Approved")&gt;0,"X",""))</f>
      </c>
      <c r="Z19">
        <f>IF(OR($A19="",Z$3=""),"",IF(COUNTIFS('Leave log'!$A:$A,$A19,'Leave log'!$D:$D,"&lt;="&amp;Z$3,'Leave log'!$E:$E,"&gt;="&amp;Z$3,'Leave log'!$H:$H,"Approved")&gt;0,"X",""))</f>
      </c>
      <c r="AA19">
        <f>IF(OR($A19="",AA$3=""),"",IF(COUNTIFS('Leave log'!$A:$A,$A19,'Leave log'!$D:$D,"&lt;="&amp;AA$3,'Leave log'!$E:$E,"&gt;="&amp;AA$3,'Leave log'!$H:$H,"Approved")&gt;0,"X",""))</f>
      </c>
      <c r="AB19">
        <f>IF(OR($A19="",AB$3=""),"",IF(COUNTIFS('Leave log'!$A:$A,$A19,'Leave log'!$D:$D,"&lt;="&amp;AB$3,'Leave log'!$E:$E,"&gt;="&amp;AB$3,'Leave log'!$H:$H,"Approved")&gt;0,"X",""))</f>
      </c>
      <c r="AC19">
        <f>IF(OR($A19="",AC$3=""),"",IF(COUNTIFS('Leave log'!$A:$A,$A19,'Leave log'!$D:$D,"&lt;="&amp;AC$3,'Leave log'!$E:$E,"&gt;="&amp;AC$3,'Leave log'!$H:$H,"Approved")&gt;0,"X",""))</f>
      </c>
      <c r="AD19">
        <f>IF(OR($A19="",AD$3=""),"",IF(COUNTIFS('Leave log'!$A:$A,$A19,'Leave log'!$D:$D,"&lt;="&amp;AD$3,'Leave log'!$E:$E,"&gt;="&amp;AD$3,'Leave log'!$H:$H,"Approved")&gt;0,"X",""))</f>
      </c>
      <c r="AE19">
        <f>IF(OR($A19="",AE$3=""),"",IF(COUNTIFS('Leave log'!$A:$A,$A19,'Leave log'!$D:$D,"&lt;="&amp;AE$3,'Leave log'!$E:$E,"&gt;="&amp;AE$3,'Leave log'!$H:$H,"Approved")&gt;0,"X",""))</f>
      </c>
      <c r="AF19">
        <f>IF(OR($A19="",AF$3=""),"",IF(COUNTIFS('Leave log'!$A:$A,$A19,'Leave log'!$D:$D,"&lt;="&amp;AF$3,'Leave log'!$E:$E,"&gt;="&amp;AF$3,'Leave log'!$H:$H,"Approved")&gt;0,"X",""))</f>
      </c>
    </row>
    <row r="20" spans="1:32" x14ac:dyDescent="0.25">
      <c r="A20">
        <f>IF(Balances!A18="","",Balances!A18)</f>
      </c>
      <c r="B20">
        <f>IF(OR($A20="",B$3=""),"",IF(COUNTIFS('Leave log'!$A:$A,$A20,'Leave log'!$D:$D,"&lt;="&amp;B$3,'Leave log'!$E:$E,"&gt;="&amp;B$3,'Leave log'!$H:$H,"Approved")&gt;0,"X",""))</f>
      </c>
      <c r="C20">
        <f>IF(OR($A20="",C$3=""),"",IF(COUNTIFS('Leave log'!$A:$A,$A20,'Leave log'!$D:$D,"&lt;="&amp;C$3,'Leave log'!$E:$E,"&gt;="&amp;C$3,'Leave log'!$H:$H,"Approved")&gt;0,"X",""))</f>
      </c>
      <c r="D20">
        <f>IF(OR($A20="",D$3=""),"",IF(COUNTIFS('Leave log'!$A:$A,$A20,'Leave log'!$D:$D,"&lt;="&amp;D$3,'Leave log'!$E:$E,"&gt;="&amp;D$3,'Leave log'!$H:$H,"Approved")&gt;0,"X",""))</f>
      </c>
      <c r="E20">
        <f>IF(OR($A20="",E$3=""),"",IF(COUNTIFS('Leave log'!$A:$A,$A20,'Leave log'!$D:$D,"&lt;="&amp;E$3,'Leave log'!$E:$E,"&gt;="&amp;E$3,'Leave log'!$H:$H,"Approved")&gt;0,"X",""))</f>
      </c>
      <c r="F20">
        <f>IF(OR($A20="",F$3=""),"",IF(COUNTIFS('Leave log'!$A:$A,$A20,'Leave log'!$D:$D,"&lt;="&amp;F$3,'Leave log'!$E:$E,"&gt;="&amp;F$3,'Leave log'!$H:$H,"Approved")&gt;0,"X",""))</f>
      </c>
      <c r="G20">
        <f>IF(OR($A20="",G$3=""),"",IF(COUNTIFS('Leave log'!$A:$A,$A20,'Leave log'!$D:$D,"&lt;="&amp;G$3,'Leave log'!$E:$E,"&gt;="&amp;G$3,'Leave log'!$H:$H,"Approved")&gt;0,"X",""))</f>
      </c>
      <c r="H20">
        <f>IF(OR($A20="",H$3=""),"",IF(COUNTIFS('Leave log'!$A:$A,$A20,'Leave log'!$D:$D,"&lt;="&amp;H$3,'Leave log'!$E:$E,"&gt;="&amp;H$3,'Leave log'!$H:$H,"Approved")&gt;0,"X",""))</f>
      </c>
      <c r="I20">
        <f>IF(OR($A20="",I$3=""),"",IF(COUNTIFS('Leave log'!$A:$A,$A20,'Leave log'!$D:$D,"&lt;="&amp;I$3,'Leave log'!$E:$E,"&gt;="&amp;I$3,'Leave log'!$H:$H,"Approved")&gt;0,"X",""))</f>
      </c>
      <c r="J20">
        <f>IF(OR($A20="",J$3=""),"",IF(COUNTIFS('Leave log'!$A:$A,$A20,'Leave log'!$D:$D,"&lt;="&amp;J$3,'Leave log'!$E:$E,"&gt;="&amp;J$3,'Leave log'!$H:$H,"Approved")&gt;0,"X",""))</f>
      </c>
      <c r="K20">
        <f>IF(OR($A20="",K$3=""),"",IF(COUNTIFS('Leave log'!$A:$A,$A20,'Leave log'!$D:$D,"&lt;="&amp;K$3,'Leave log'!$E:$E,"&gt;="&amp;K$3,'Leave log'!$H:$H,"Approved")&gt;0,"X",""))</f>
      </c>
      <c r="L20">
        <f>IF(OR($A20="",L$3=""),"",IF(COUNTIFS('Leave log'!$A:$A,$A20,'Leave log'!$D:$D,"&lt;="&amp;L$3,'Leave log'!$E:$E,"&gt;="&amp;L$3,'Leave log'!$H:$H,"Approved")&gt;0,"X",""))</f>
      </c>
      <c r="M20">
        <f>IF(OR($A20="",M$3=""),"",IF(COUNTIFS('Leave log'!$A:$A,$A20,'Leave log'!$D:$D,"&lt;="&amp;M$3,'Leave log'!$E:$E,"&gt;="&amp;M$3,'Leave log'!$H:$H,"Approved")&gt;0,"X",""))</f>
      </c>
      <c r="N20">
        <f>IF(OR($A20="",N$3=""),"",IF(COUNTIFS('Leave log'!$A:$A,$A20,'Leave log'!$D:$D,"&lt;="&amp;N$3,'Leave log'!$E:$E,"&gt;="&amp;N$3,'Leave log'!$H:$H,"Approved")&gt;0,"X",""))</f>
      </c>
      <c r="O20">
        <f>IF(OR($A20="",O$3=""),"",IF(COUNTIFS('Leave log'!$A:$A,$A20,'Leave log'!$D:$D,"&lt;="&amp;O$3,'Leave log'!$E:$E,"&gt;="&amp;O$3,'Leave log'!$H:$H,"Approved")&gt;0,"X",""))</f>
      </c>
      <c r="P20">
        <f>IF(OR($A20="",P$3=""),"",IF(COUNTIFS('Leave log'!$A:$A,$A20,'Leave log'!$D:$D,"&lt;="&amp;P$3,'Leave log'!$E:$E,"&gt;="&amp;P$3,'Leave log'!$H:$H,"Approved")&gt;0,"X",""))</f>
      </c>
      <c r="Q20">
        <f>IF(OR($A20="",Q$3=""),"",IF(COUNTIFS('Leave log'!$A:$A,$A20,'Leave log'!$D:$D,"&lt;="&amp;Q$3,'Leave log'!$E:$E,"&gt;="&amp;Q$3,'Leave log'!$H:$H,"Approved")&gt;0,"X",""))</f>
      </c>
      <c r="R20">
        <f>IF(OR($A20="",R$3=""),"",IF(COUNTIFS('Leave log'!$A:$A,$A20,'Leave log'!$D:$D,"&lt;="&amp;R$3,'Leave log'!$E:$E,"&gt;="&amp;R$3,'Leave log'!$H:$H,"Approved")&gt;0,"X",""))</f>
      </c>
      <c r="S20">
        <f>IF(OR($A20="",S$3=""),"",IF(COUNTIFS('Leave log'!$A:$A,$A20,'Leave log'!$D:$D,"&lt;="&amp;S$3,'Leave log'!$E:$E,"&gt;="&amp;S$3,'Leave log'!$H:$H,"Approved")&gt;0,"X",""))</f>
      </c>
      <c r="T20">
        <f>IF(OR($A20="",T$3=""),"",IF(COUNTIFS('Leave log'!$A:$A,$A20,'Leave log'!$D:$D,"&lt;="&amp;T$3,'Leave log'!$E:$E,"&gt;="&amp;T$3,'Leave log'!$H:$H,"Approved")&gt;0,"X",""))</f>
      </c>
      <c r="U20">
        <f>IF(OR($A20="",U$3=""),"",IF(COUNTIFS('Leave log'!$A:$A,$A20,'Leave log'!$D:$D,"&lt;="&amp;U$3,'Leave log'!$E:$E,"&gt;="&amp;U$3,'Leave log'!$H:$H,"Approved")&gt;0,"X",""))</f>
      </c>
      <c r="V20">
        <f>IF(OR($A20="",V$3=""),"",IF(COUNTIFS('Leave log'!$A:$A,$A20,'Leave log'!$D:$D,"&lt;="&amp;V$3,'Leave log'!$E:$E,"&gt;="&amp;V$3,'Leave log'!$H:$H,"Approved")&gt;0,"X",""))</f>
      </c>
      <c r="W20">
        <f>IF(OR($A20="",W$3=""),"",IF(COUNTIFS('Leave log'!$A:$A,$A20,'Leave log'!$D:$D,"&lt;="&amp;W$3,'Leave log'!$E:$E,"&gt;="&amp;W$3,'Leave log'!$H:$H,"Approved")&gt;0,"X",""))</f>
      </c>
      <c r="X20">
        <f>IF(OR($A20="",X$3=""),"",IF(COUNTIFS('Leave log'!$A:$A,$A20,'Leave log'!$D:$D,"&lt;="&amp;X$3,'Leave log'!$E:$E,"&gt;="&amp;X$3,'Leave log'!$H:$H,"Approved")&gt;0,"X",""))</f>
      </c>
      <c r="Y20">
        <f>IF(OR($A20="",Y$3=""),"",IF(COUNTIFS('Leave log'!$A:$A,$A20,'Leave log'!$D:$D,"&lt;="&amp;Y$3,'Leave log'!$E:$E,"&gt;="&amp;Y$3,'Leave log'!$H:$H,"Approved")&gt;0,"X",""))</f>
      </c>
      <c r="Z20">
        <f>IF(OR($A20="",Z$3=""),"",IF(COUNTIFS('Leave log'!$A:$A,$A20,'Leave log'!$D:$D,"&lt;="&amp;Z$3,'Leave log'!$E:$E,"&gt;="&amp;Z$3,'Leave log'!$H:$H,"Approved")&gt;0,"X",""))</f>
      </c>
      <c r="AA20">
        <f>IF(OR($A20="",AA$3=""),"",IF(COUNTIFS('Leave log'!$A:$A,$A20,'Leave log'!$D:$D,"&lt;="&amp;AA$3,'Leave log'!$E:$E,"&gt;="&amp;AA$3,'Leave log'!$H:$H,"Approved")&gt;0,"X",""))</f>
      </c>
      <c r="AB20">
        <f>IF(OR($A20="",AB$3=""),"",IF(COUNTIFS('Leave log'!$A:$A,$A20,'Leave log'!$D:$D,"&lt;="&amp;AB$3,'Leave log'!$E:$E,"&gt;="&amp;AB$3,'Leave log'!$H:$H,"Approved")&gt;0,"X",""))</f>
      </c>
      <c r="AC20">
        <f>IF(OR($A20="",AC$3=""),"",IF(COUNTIFS('Leave log'!$A:$A,$A20,'Leave log'!$D:$D,"&lt;="&amp;AC$3,'Leave log'!$E:$E,"&gt;="&amp;AC$3,'Leave log'!$H:$H,"Approved")&gt;0,"X",""))</f>
      </c>
      <c r="AD20">
        <f>IF(OR($A20="",AD$3=""),"",IF(COUNTIFS('Leave log'!$A:$A,$A20,'Leave log'!$D:$D,"&lt;="&amp;AD$3,'Leave log'!$E:$E,"&gt;="&amp;AD$3,'Leave log'!$H:$H,"Approved")&gt;0,"X",""))</f>
      </c>
      <c r="AE20">
        <f>IF(OR($A20="",AE$3=""),"",IF(COUNTIFS('Leave log'!$A:$A,$A20,'Leave log'!$D:$D,"&lt;="&amp;AE$3,'Leave log'!$E:$E,"&gt;="&amp;AE$3,'Leave log'!$H:$H,"Approved")&gt;0,"X",""))</f>
      </c>
      <c r="AF20">
        <f>IF(OR($A20="",AF$3=""),"",IF(COUNTIFS('Leave log'!$A:$A,$A20,'Leave log'!$D:$D,"&lt;="&amp;AF$3,'Leave log'!$E:$E,"&gt;="&amp;AF$3,'Leave log'!$H:$H,"Approved")&gt;0,"X",""))</f>
      </c>
    </row>
    <row r="21" spans="1:32" x14ac:dyDescent="0.25">
      <c r="A21">
        <f>IF(Balances!A19="","",Balances!A19)</f>
      </c>
      <c r="B21">
        <f>IF(OR($A21="",B$3=""),"",IF(COUNTIFS('Leave log'!$A:$A,$A21,'Leave log'!$D:$D,"&lt;="&amp;B$3,'Leave log'!$E:$E,"&gt;="&amp;B$3,'Leave log'!$H:$H,"Approved")&gt;0,"X",""))</f>
      </c>
      <c r="C21">
        <f>IF(OR($A21="",C$3=""),"",IF(COUNTIFS('Leave log'!$A:$A,$A21,'Leave log'!$D:$D,"&lt;="&amp;C$3,'Leave log'!$E:$E,"&gt;="&amp;C$3,'Leave log'!$H:$H,"Approved")&gt;0,"X",""))</f>
      </c>
      <c r="D21">
        <f>IF(OR($A21="",D$3=""),"",IF(COUNTIFS('Leave log'!$A:$A,$A21,'Leave log'!$D:$D,"&lt;="&amp;D$3,'Leave log'!$E:$E,"&gt;="&amp;D$3,'Leave log'!$H:$H,"Approved")&gt;0,"X",""))</f>
      </c>
      <c r="E21">
        <f>IF(OR($A21="",E$3=""),"",IF(COUNTIFS('Leave log'!$A:$A,$A21,'Leave log'!$D:$D,"&lt;="&amp;E$3,'Leave log'!$E:$E,"&gt;="&amp;E$3,'Leave log'!$H:$H,"Approved")&gt;0,"X",""))</f>
      </c>
      <c r="F21">
        <f>IF(OR($A21="",F$3=""),"",IF(COUNTIFS('Leave log'!$A:$A,$A21,'Leave log'!$D:$D,"&lt;="&amp;F$3,'Leave log'!$E:$E,"&gt;="&amp;F$3,'Leave log'!$H:$H,"Approved")&gt;0,"X",""))</f>
      </c>
      <c r="G21">
        <f>IF(OR($A21="",G$3=""),"",IF(COUNTIFS('Leave log'!$A:$A,$A21,'Leave log'!$D:$D,"&lt;="&amp;G$3,'Leave log'!$E:$E,"&gt;="&amp;G$3,'Leave log'!$H:$H,"Approved")&gt;0,"X",""))</f>
      </c>
      <c r="H21">
        <f>IF(OR($A21="",H$3=""),"",IF(COUNTIFS('Leave log'!$A:$A,$A21,'Leave log'!$D:$D,"&lt;="&amp;H$3,'Leave log'!$E:$E,"&gt;="&amp;H$3,'Leave log'!$H:$H,"Approved")&gt;0,"X",""))</f>
      </c>
      <c r="I21">
        <f>IF(OR($A21="",I$3=""),"",IF(COUNTIFS('Leave log'!$A:$A,$A21,'Leave log'!$D:$D,"&lt;="&amp;I$3,'Leave log'!$E:$E,"&gt;="&amp;I$3,'Leave log'!$H:$H,"Approved")&gt;0,"X",""))</f>
      </c>
      <c r="J21">
        <f>IF(OR($A21="",J$3=""),"",IF(COUNTIFS('Leave log'!$A:$A,$A21,'Leave log'!$D:$D,"&lt;="&amp;J$3,'Leave log'!$E:$E,"&gt;="&amp;J$3,'Leave log'!$H:$H,"Approved")&gt;0,"X",""))</f>
      </c>
      <c r="K21">
        <f>IF(OR($A21="",K$3=""),"",IF(COUNTIFS('Leave log'!$A:$A,$A21,'Leave log'!$D:$D,"&lt;="&amp;K$3,'Leave log'!$E:$E,"&gt;="&amp;K$3,'Leave log'!$H:$H,"Approved")&gt;0,"X",""))</f>
      </c>
      <c r="L21">
        <f>IF(OR($A21="",L$3=""),"",IF(COUNTIFS('Leave log'!$A:$A,$A21,'Leave log'!$D:$D,"&lt;="&amp;L$3,'Leave log'!$E:$E,"&gt;="&amp;L$3,'Leave log'!$H:$H,"Approved")&gt;0,"X",""))</f>
      </c>
      <c r="M21">
        <f>IF(OR($A21="",M$3=""),"",IF(COUNTIFS('Leave log'!$A:$A,$A21,'Leave log'!$D:$D,"&lt;="&amp;M$3,'Leave log'!$E:$E,"&gt;="&amp;M$3,'Leave log'!$H:$H,"Approved")&gt;0,"X",""))</f>
      </c>
      <c r="N21">
        <f>IF(OR($A21="",N$3=""),"",IF(COUNTIFS('Leave log'!$A:$A,$A21,'Leave log'!$D:$D,"&lt;="&amp;N$3,'Leave log'!$E:$E,"&gt;="&amp;N$3,'Leave log'!$H:$H,"Approved")&gt;0,"X",""))</f>
      </c>
      <c r="O21">
        <f>IF(OR($A21="",O$3=""),"",IF(COUNTIFS('Leave log'!$A:$A,$A21,'Leave log'!$D:$D,"&lt;="&amp;O$3,'Leave log'!$E:$E,"&gt;="&amp;O$3,'Leave log'!$H:$H,"Approved")&gt;0,"X",""))</f>
      </c>
      <c r="P21">
        <f>IF(OR($A21="",P$3=""),"",IF(COUNTIFS('Leave log'!$A:$A,$A21,'Leave log'!$D:$D,"&lt;="&amp;P$3,'Leave log'!$E:$E,"&gt;="&amp;P$3,'Leave log'!$H:$H,"Approved")&gt;0,"X",""))</f>
      </c>
      <c r="Q21">
        <f>IF(OR($A21="",Q$3=""),"",IF(COUNTIFS('Leave log'!$A:$A,$A21,'Leave log'!$D:$D,"&lt;="&amp;Q$3,'Leave log'!$E:$E,"&gt;="&amp;Q$3,'Leave log'!$H:$H,"Approved")&gt;0,"X",""))</f>
      </c>
      <c r="R21">
        <f>IF(OR($A21="",R$3=""),"",IF(COUNTIFS('Leave log'!$A:$A,$A21,'Leave log'!$D:$D,"&lt;="&amp;R$3,'Leave log'!$E:$E,"&gt;="&amp;R$3,'Leave log'!$H:$H,"Approved")&gt;0,"X",""))</f>
      </c>
      <c r="S21">
        <f>IF(OR($A21="",S$3=""),"",IF(COUNTIFS('Leave log'!$A:$A,$A21,'Leave log'!$D:$D,"&lt;="&amp;S$3,'Leave log'!$E:$E,"&gt;="&amp;S$3,'Leave log'!$H:$H,"Approved")&gt;0,"X",""))</f>
      </c>
      <c r="T21">
        <f>IF(OR($A21="",T$3=""),"",IF(COUNTIFS('Leave log'!$A:$A,$A21,'Leave log'!$D:$D,"&lt;="&amp;T$3,'Leave log'!$E:$E,"&gt;="&amp;T$3,'Leave log'!$H:$H,"Approved")&gt;0,"X",""))</f>
      </c>
      <c r="U21">
        <f>IF(OR($A21="",U$3=""),"",IF(COUNTIFS('Leave log'!$A:$A,$A21,'Leave log'!$D:$D,"&lt;="&amp;U$3,'Leave log'!$E:$E,"&gt;="&amp;U$3,'Leave log'!$H:$H,"Approved")&gt;0,"X",""))</f>
      </c>
      <c r="V21">
        <f>IF(OR($A21="",V$3=""),"",IF(COUNTIFS('Leave log'!$A:$A,$A21,'Leave log'!$D:$D,"&lt;="&amp;V$3,'Leave log'!$E:$E,"&gt;="&amp;V$3,'Leave log'!$H:$H,"Approved")&gt;0,"X",""))</f>
      </c>
      <c r="W21">
        <f>IF(OR($A21="",W$3=""),"",IF(COUNTIFS('Leave log'!$A:$A,$A21,'Leave log'!$D:$D,"&lt;="&amp;W$3,'Leave log'!$E:$E,"&gt;="&amp;W$3,'Leave log'!$H:$H,"Approved")&gt;0,"X",""))</f>
      </c>
      <c r="X21">
        <f>IF(OR($A21="",X$3=""),"",IF(COUNTIFS('Leave log'!$A:$A,$A21,'Leave log'!$D:$D,"&lt;="&amp;X$3,'Leave log'!$E:$E,"&gt;="&amp;X$3,'Leave log'!$H:$H,"Approved")&gt;0,"X",""))</f>
      </c>
      <c r="Y21">
        <f>IF(OR($A21="",Y$3=""),"",IF(COUNTIFS('Leave log'!$A:$A,$A21,'Leave log'!$D:$D,"&lt;="&amp;Y$3,'Leave log'!$E:$E,"&gt;="&amp;Y$3,'Leave log'!$H:$H,"Approved")&gt;0,"X",""))</f>
      </c>
      <c r="Z21">
        <f>IF(OR($A21="",Z$3=""),"",IF(COUNTIFS('Leave log'!$A:$A,$A21,'Leave log'!$D:$D,"&lt;="&amp;Z$3,'Leave log'!$E:$E,"&gt;="&amp;Z$3,'Leave log'!$H:$H,"Approved")&gt;0,"X",""))</f>
      </c>
      <c r="AA21">
        <f>IF(OR($A21="",AA$3=""),"",IF(COUNTIFS('Leave log'!$A:$A,$A21,'Leave log'!$D:$D,"&lt;="&amp;AA$3,'Leave log'!$E:$E,"&gt;="&amp;AA$3,'Leave log'!$H:$H,"Approved")&gt;0,"X",""))</f>
      </c>
      <c r="AB21">
        <f>IF(OR($A21="",AB$3=""),"",IF(COUNTIFS('Leave log'!$A:$A,$A21,'Leave log'!$D:$D,"&lt;="&amp;AB$3,'Leave log'!$E:$E,"&gt;="&amp;AB$3,'Leave log'!$H:$H,"Approved")&gt;0,"X",""))</f>
      </c>
      <c r="AC21">
        <f>IF(OR($A21="",AC$3=""),"",IF(COUNTIFS('Leave log'!$A:$A,$A21,'Leave log'!$D:$D,"&lt;="&amp;AC$3,'Leave log'!$E:$E,"&gt;="&amp;AC$3,'Leave log'!$H:$H,"Approved")&gt;0,"X",""))</f>
      </c>
      <c r="AD21">
        <f>IF(OR($A21="",AD$3=""),"",IF(COUNTIFS('Leave log'!$A:$A,$A21,'Leave log'!$D:$D,"&lt;="&amp;AD$3,'Leave log'!$E:$E,"&gt;="&amp;AD$3,'Leave log'!$H:$H,"Approved")&gt;0,"X",""))</f>
      </c>
      <c r="AE21">
        <f>IF(OR($A21="",AE$3=""),"",IF(COUNTIFS('Leave log'!$A:$A,$A21,'Leave log'!$D:$D,"&lt;="&amp;AE$3,'Leave log'!$E:$E,"&gt;="&amp;AE$3,'Leave log'!$H:$H,"Approved")&gt;0,"X",""))</f>
      </c>
      <c r="AF21">
        <f>IF(OR($A21="",AF$3=""),"",IF(COUNTIFS('Leave log'!$A:$A,$A21,'Leave log'!$D:$D,"&lt;="&amp;AF$3,'Leave log'!$E:$E,"&gt;="&amp;AF$3,'Leave log'!$H:$H,"Approved")&gt;0,"X",""))</f>
      </c>
    </row>
    <row r="22" spans="1:32" x14ac:dyDescent="0.25">
      <c r="A22">
        <f>IF(Balances!A20="","",Balances!A20)</f>
      </c>
      <c r="B22">
        <f>IF(OR($A22="",B$3=""),"",IF(COUNTIFS('Leave log'!$A:$A,$A22,'Leave log'!$D:$D,"&lt;="&amp;B$3,'Leave log'!$E:$E,"&gt;="&amp;B$3,'Leave log'!$H:$H,"Approved")&gt;0,"X",""))</f>
      </c>
      <c r="C22">
        <f>IF(OR($A22="",C$3=""),"",IF(COUNTIFS('Leave log'!$A:$A,$A22,'Leave log'!$D:$D,"&lt;="&amp;C$3,'Leave log'!$E:$E,"&gt;="&amp;C$3,'Leave log'!$H:$H,"Approved")&gt;0,"X",""))</f>
      </c>
      <c r="D22">
        <f>IF(OR($A22="",D$3=""),"",IF(COUNTIFS('Leave log'!$A:$A,$A22,'Leave log'!$D:$D,"&lt;="&amp;D$3,'Leave log'!$E:$E,"&gt;="&amp;D$3,'Leave log'!$H:$H,"Approved")&gt;0,"X",""))</f>
      </c>
      <c r="E22">
        <f>IF(OR($A22="",E$3=""),"",IF(COUNTIFS('Leave log'!$A:$A,$A22,'Leave log'!$D:$D,"&lt;="&amp;E$3,'Leave log'!$E:$E,"&gt;="&amp;E$3,'Leave log'!$H:$H,"Approved")&gt;0,"X",""))</f>
      </c>
      <c r="F22">
        <f>IF(OR($A22="",F$3=""),"",IF(COUNTIFS('Leave log'!$A:$A,$A22,'Leave log'!$D:$D,"&lt;="&amp;F$3,'Leave log'!$E:$E,"&gt;="&amp;F$3,'Leave log'!$H:$H,"Approved")&gt;0,"X",""))</f>
      </c>
      <c r="G22">
        <f>IF(OR($A22="",G$3=""),"",IF(COUNTIFS('Leave log'!$A:$A,$A22,'Leave log'!$D:$D,"&lt;="&amp;G$3,'Leave log'!$E:$E,"&gt;="&amp;G$3,'Leave log'!$H:$H,"Approved")&gt;0,"X",""))</f>
      </c>
      <c r="H22">
        <f>IF(OR($A22="",H$3=""),"",IF(COUNTIFS('Leave log'!$A:$A,$A22,'Leave log'!$D:$D,"&lt;="&amp;H$3,'Leave log'!$E:$E,"&gt;="&amp;H$3,'Leave log'!$H:$H,"Approved")&gt;0,"X",""))</f>
      </c>
      <c r="I22">
        <f>IF(OR($A22="",I$3=""),"",IF(COUNTIFS('Leave log'!$A:$A,$A22,'Leave log'!$D:$D,"&lt;="&amp;I$3,'Leave log'!$E:$E,"&gt;="&amp;I$3,'Leave log'!$H:$H,"Approved")&gt;0,"X",""))</f>
      </c>
      <c r="J22">
        <f>IF(OR($A22="",J$3=""),"",IF(COUNTIFS('Leave log'!$A:$A,$A22,'Leave log'!$D:$D,"&lt;="&amp;J$3,'Leave log'!$E:$E,"&gt;="&amp;J$3,'Leave log'!$H:$H,"Approved")&gt;0,"X",""))</f>
      </c>
      <c r="K22">
        <f>IF(OR($A22="",K$3=""),"",IF(COUNTIFS('Leave log'!$A:$A,$A22,'Leave log'!$D:$D,"&lt;="&amp;K$3,'Leave log'!$E:$E,"&gt;="&amp;K$3,'Leave log'!$H:$H,"Approved")&gt;0,"X",""))</f>
      </c>
      <c r="L22">
        <f>IF(OR($A22="",L$3=""),"",IF(COUNTIFS('Leave log'!$A:$A,$A22,'Leave log'!$D:$D,"&lt;="&amp;L$3,'Leave log'!$E:$E,"&gt;="&amp;L$3,'Leave log'!$H:$H,"Approved")&gt;0,"X",""))</f>
      </c>
      <c r="M22">
        <f>IF(OR($A22="",M$3=""),"",IF(COUNTIFS('Leave log'!$A:$A,$A22,'Leave log'!$D:$D,"&lt;="&amp;M$3,'Leave log'!$E:$E,"&gt;="&amp;M$3,'Leave log'!$H:$H,"Approved")&gt;0,"X",""))</f>
      </c>
      <c r="N22">
        <f>IF(OR($A22="",N$3=""),"",IF(COUNTIFS('Leave log'!$A:$A,$A22,'Leave log'!$D:$D,"&lt;="&amp;N$3,'Leave log'!$E:$E,"&gt;="&amp;N$3,'Leave log'!$H:$H,"Approved")&gt;0,"X",""))</f>
      </c>
      <c r="O22">
        <f>IF(OR($A22="",O$3=""),"",IF(COUNTIFS('Leave log'!$A:$A,$A22,'Leave log'!$D:$D,"&lt;="&amp;O$3,'Leave log'!$E:$E,"&gt;="&amp;O$3,'Leave log'!$H:$H,"Approved")&gt;0,"X",""))</f>
      </c>
      <c r="P22">
        <f>IF(OR($A22="",P$3=""),"",IF(COUNTIFS('Leave log'!$A:$A,$A22,'Leave log'!$D:$D,"&lt;="&amp;P$3,'Leave log'!$E:$E,"&gt;="&amp;P$3,'Leave log'!$H:$H,"Approved")&gt;0,"X",""))</f>
      </c>
      <c r="Q22">
        <f>IF(OR($A22="",Q$3=""),"",IF(COUNTIFS('Leave log'!$A:$A,$A22,'Leave log'!$D:$D,"&lt;="&amp;Q$3,'Leave log'!$E:$E,"&gt;="&amp;Q$3,'Leave log'!$H:$H,"Approved")&gt;0,"X",""))</f>
      </c>
      <c r="R22">
        <f>IF(OR($A22="",R$3=""),"",IF(COUNTIFS('Leave log'!$A:$A,$A22,'Leave log'!$D:$D,"&lt;="&amp;R$3,'Leave log'!$E:$E,"&gt;="&amp;R$3,'Leave log'!$H:$H,"Approved")&gt;0,"X",""))</f>
      </c>
      <c r="S22">
        <f>IF(OR($A22="",S$3=""),"",IF(COUNTIFS('Leave log'!$A:$A,$A22,'Leave log'!$D:$D,"&lt;="&amp;S$3,'Leave log'!$E:$E,"&gt;="&amp;S$3,'Leave log'!$H:$H,"Approved")&gt;0,"X",""))</f>
      </c>
      <c r="T22">
        <f>IF(OR($A22="",T$3=""),"",IF(COUNTIFS('Leave log'!$A:$A,$A22,'Leave log'!$D:$D,"&lt;="&amp;T$3,'Leave log'!$E:$E,"&gt;="&amp;T$3,'Leave log'!$H:$H,"Approved")&gt;0,"X",""))</f>
      </c>
      <c r="U22">
        <f>IF(OR($A22="",U$3=""),"",IF(COUNTIFS('Leave log'!$A:$A,$A22,'Leave log'!$D:$D,"&lt;="&amp;U$3,'Leave log'!$E:$E,"&gt;="&amp;U$3,'Leave log'!$H:$H,"Approved")&gt;0,"X",""))</f>
      </c>
      <c r="V22">
        <f>IF(OR($A22="",V$3=""),"",IF(COUNTIFS('Leave log'!$A:$A,$A22,'Leave log'!$D:$D,"&lt;="&amp;V$3,'Leave log'!$E:$E,"&gt;="&amp;V$3,'Leave log'!$H:$H,"Approved")&gt;0,"X",""))</f>
      </c>
      <c r="W22">
        <f>IF(OR($A22="",W$3=""),"",IF(COUNTIFS('Leave log'!$A:$A,$A22,'Leave log'!$D:$D,"&lt;="&amp;W$3,'Leave log'!$E:$E,"&gt;="&amp;W$3,'Leave log'!$H:$H,"Approved")&gt;0,"X",""))</f>
      </c>
      <c r="X22">
        <f>IF(OR($A22="",X$3=""),"",IF(COUNTIFS('Leave log'!$A:$A,$A22,'Leave log'!$D:$D,"&lt;="&amp;X$3,'Leave log'!$E:$E,"&gt;="&amp;X$3,'Leave log'!$H:$H,"Approved")&gt;0,"X",""))</f>
      </c>
      <c r="Y22">
        <f>IF(OR($A22="",Y$3=""),"",IF(COUNTIFS('Leave log'!$A:$A,$A22,'Leave log'!$D:$D,"&lt;="&amp;Y$3,'Leave log'!$E:$E,"&gt;="&amp;Y$3,'Leave log'!$H:$H,"Approved")&gt;0,"X",""))</f>
      </c>
      <c r="Z22">
        <f>IF(OR($A22="",Z$3=""),"",IF(COUNTIFS('Leave log'!$A:$A,$A22,'Leave log'!$D:$D,"&lt;="&amp;Z$3,'Leave log'!$E:$E,"&gt;="&amp;Z$3,'Leave log'!$H:$H,"Approved")&gt;0,"X",""))</f>
      </c>
      <c r="AA22">
        <f>IF(OR($A22="",AA$3=""),"",IF(COUNTIFS('Leave log'!$A:$A,$A22,'Leave log'!$D:$D,"&lt;="&amp;AA$3,'Leave log'!$E:$E,"&gt;="&amp;AA$3,'Leave log'!$H:$H,"Approved")&gt;0,"X",""))</f>
      </c>
      <c r="AB22">
        <f>IF(OR($A22="",AB$3=""),"",IF(COUNTIFS('Leave log'!$A:$A,$A22,'Leave log'!$D:$D,"&lt;="&amp;AB$3,'Leave log'!$E:$E,"&gt;="&amp;AB$3,'Leave log'!$H:$H,"Approved")&gt;0,"X",""))</f>
      </c>
      <c r="AC22">
        <f>IF(OR($A22="",AC$3=""),"",IF(COUNTIFS('Leave log'!$A:$A,$A22,'Leave log'!$D:$D,"&lt;="&amp;AC$3,'Leave log'!$E:$E,"&gt;="&amp;AC$3,'Leave log'!$H:$H,"Approved")&gt;0,"X",""))</f>
      </c>
      <c r="AD22">
        <f>IF(OR($A22="",AD$3=""),"",IF(COUNTIFS('Leave log'!$A:$A,$A22,'Leave log'!$D:$D,"&lt;="&amp;AD$3,'Leave log'!$E:$E,"&gt;="&amp;AD$3,'Leave log'!$H:$H,"Approved")&gt;0,"X",""))</f>
      </c>
      <c r="AE22">
        <f>IF(OR($A22="",AE$3=""),"",IF(COUNTIFS('Leave log'!$A:$A,$A22,'Leave log'!$D:$D,"&lt;="&amp;AE$3,'Leave log'!$E:$E,"&gt;="&amp;AE$3,'Leave log'!$H:$H,"Approved")&gt;0,"X",""))</f>
      </c>
      <c r="AF22">
        <f>IF(OR($A22="",AF$3=""),"",IF(COUNTIFS('Leave log'!$A:$A,$A22,'Leave log'!$D:$D,"&lt;="&amp;AF$3,'Leave log'!$E:$E,"&gt;="&amp;AF$3,'Leave log'!$H:$H,"Approved")&gt;0,"X",""))</f>
      </c>
    </row>
    <row r="23" spans="1:32" x14ac:dyDescent="0.25">
      <c r="A23">
        <f>IF(Balances!A21="","",Balances!A21)</f>
      </c>
      <c r="B23">
        <f>IF(OR($A23="",B$3=""),"",IF(COUNTIFS('Leave log'!$A:$A,$A23,'Leave log'!$D:$D,"&lt;="&amp;B$3,'Leave log'!$E:$E,"&gt;="&amp;B$3,'Leave log'!$H:$H,"Approved")&gt;0,"X",""))</f>
      </c>
      <c r="C23">
        <f>IF(OR($A23="",C$3=""),"",IF(COUNTIFS('Leave log'!$A:$A,$A23,'Leave log'!$D:$D,"&lt;="&amp;C$3,'Leave log'!$E:$E,"&gt;="&amp;C$3,'Leave log'!$H:$H,"Approved")&gt;0,"X",""))</f>
      </c>
      <c r="D23">
        <f>IF(OR($A23="",D$3=""),"",IF(COUNTIFS('Leave log'!$A:$A,$A23,'Leave log'!$D:$D,"&lt;="&amp;D$3,'Leave log'!$E:$E,"&gt;="&amp;D$3,'Leave log'!$H:$H,"Approved")&gt;0,"X",""))</f>
      </c>
      <c r="E23">
        <f>IF(OR($A23="",E$3=""),"",IF(COUNTIFS('Leave log'!$A:$A,$A23,'Leave log'!$D:$D,"&lt;="&amp;E$3,'Leave log'!$E:$E,"&gt;="&amp;E$3,'Leave log'!$H:$H,"Approved")&gt;0,"X",""))</f>
      </c>
      <c r="F23">
        <f>IF(OR($A23="",F$3=""),"",IF(COUNTIFS('Leave log'!$A:$A,$A23,'Leave log'!$D:$D,"&lt;="&amp;F$3,'Leave log'!$E:$E,"&gt;="&amp;F$3,'Leave log'!$H:$H,"Approved")&gt;0,"X",""))</f>
      </c>
      <c r="G23">
        <f>IF(OR($A23="",G$3=""),"",IF(COUNTIFS('Leave log'!$A:$A,$A23,'Leave log'!$D:$D,"&lt;="&amp;G$3,'Leave log'!$E:$E,"&gt;="&amp;G$3,'Leave log'!$H:$H,"Approved")&gt;0,"X",""))</f>
      </c>
      <c r="H23">
        <f>IF(OR($A23="",H$3=""),"",IF(COUNTIFS('Leave log'!$A:$A,$A23,'Leave log'!$D:$D,"&lt;="&amp;H$3,'Leave log'!$E:$E,"&gt;="&amp;H$3,'Leave log'!$H:$H,"Approved")&gt;0,"X",""))</f>
      </c>
      <c r="I23">
        <f>IF(OR($A23="",I$3=""),"",IF(COUNTIFS('Leave log'!$A:$A,$A23,'Leave log'!$D:$D,"&lt;="&amp;I$3,'Leave log'!$E:$E,"&gt;="&amp;I$3,'Leave log'!$H:$H,"Approved")&gt;0,"X",""))</f>
      </c>
      <c r="J23">
        <f>IF(OR($A23="",J$3=""),"",IF(COUNTIFS('Leave log'!$A:$A,$A23,'Leave log'!$D:$D,"&lt;="&amp;J$3,'Leave log'!$E:$E,"&gt;="&amp;J$3,'Leave log'!$H:$H,"Approved")&gt;0,"X",""))</f>
      </c>
      <c r="K23">
        <f>IF(OR($A23="",K$3=""),"",IF(COUNTIFS('Leave log'!$A:$A,$A23,'Leave log'!$D:$D,"&lt;="&amp;K$3,'Leave log'!$E:$E,"&gt;="&amp;K$3,'Leave log'!$H:$H,"Approved")&gt;0,"X",""))</f>
      </c>
      <c r="L23">
        <f>IF(OR($A23="",L$3=""),"",IF(COUNTIFS('Leave log'!$A:$A,$A23,'Leave log'!$D:$D,"&lt;="&amp;L$3,'Leave log'!$E:$E,"&gt;="&amp;L$3,'Leave log'!$H:$H,"Approved")&gt;0,"X",""))</f>
      </c>
      <c r="M23">
        <f>IF(OR($A23="",M$3=""),"",IF(COUNTIFS('Leave log'!$A:$A,$A23,'Leave log'!$D:$D,"&lt;="&amp;M$3,'Leave log'!$E:$E,"&gt;="&amp;M$3,'Leave log'!$H:$H,"Approved")&gt;0,"X",""))</f>
      </c>
      <c r="N23">
        <f>IF(OR($A23="",N$3=""),"",IF(COUNTIFS('Leave log'!$A:$A,$A23,'Leave log'!$D:$D,"&lt;="&amp;N$3,'Leave log'!$E:$E,"&gt;="&amp;N$3,'Leave log'!$H:$H,"Approved")&gt;0,"X",""))</f>
      </c>
      <c r="O23">
        <f>IF(OR($A23="",O$3=""),"",IF(COUNTIFS('Leave log'!$A:$A,$A23,'Leave log'!$D:$D,"&lt;="&amp;O$3,'Leave log'!$E:$E,"&gt;="&amp;O$3,'Leave log'!$H:$H,"Approved")&gt;0,"X",""))</f>
      </c>
      <c r="P23">
        <f>IF(OR($A23="",P$3=""),"",IF(COUNTIFS('Leave log'!$A:$A,$A23,'Leave log'!$D:$D,"&lt;="&amp;P$3,'Leave log'!$E:$E,"&gt;="&amp;P$3,'Leave log'!$H:$H,"Approved")&gt;0,"X",""))</f>
      </c>
      <c r="Q23">
        <f>IF(OR($A23="",Q$3=""),"",IF(COUNTIFS('Leave log'!$A:$A,$A23,'Leave log'!$D:$D,"&lt;="&amp;Q$3,'Leave log'!$E:$E,"&gt;="&amp;Q$3,'Leave log'!$H:$H,"Approved")&gt;0,"X",""))</f>
      </c>
      <c r="R23">
        <f>IF(OR($A23="",R$3=""),"",IF(COUNTIFS('Leave log'!$A:$A,$A23,'Leave log'!$D:$D,"&lt;="&amp;R$3,'Leave log'!$E:$E,"&gt;="&amp;R$3,'Leave log'!$H:$H,"Approved")&gt;0,"X",""))</f>
      </c>
      <c r="S23">
        <f>IF(OR($A23="",S$3=""),"",IF(COUNTIFS('Leave log'!$A:$A,$A23,'Leave log'!$D:$D,"&lt;="&amp;S$3,'Leave log'!$E:$E,"&gt;="&amp;S$3,'Leave log'!$H:$H,"Approved")&gt;0,"X",""))</f>
      </c>
      <c r="T23">
        <f>IF(OR($A23="",T$3=""),"",IF(COUNTIFS('Leave log'!$A:$A,$A23,'Leave log'!$D:$D,"&lt;="&amp;T$3,'Leave log'!$E:$E,"&gt;="&amp;T$3,'Leave log'!$H:$H,"Approved")&gt;0,"X",""))</f>
      </c>
      <c r="U23">
        <f>IF(OR($A23="",U$3=""),"",IF(COUNTIFS('Leave log'!$A:$A,$A23,'Leave log'!$D:$D,"&lt;="&amp;U$3,'Leave log'!$E:$E,"&gt;="&amp;U$3,'Leave log'!$H:$H,"Approved")&gt;0,"X",""))</f>
      </c>
      <c r="V23">
        <f>IF(OR($A23="",V$3=""),"",IF(COUNTIFS('Leave log'!$A:$A,$A23,'Leave log'!$D:$D,"&lt;="&amp;V$3,'Leave log'!$E:$E,"&gt;="&amp;V$3,'Leave log'!$H:$H,"Approved")&gt;0,"X",""))</f>
      </c>
      <c r="W23">
        <f>IF(OR($A23="",W$3=""),"",IF(COUNTIFS('Leave log'!$A:$A,$A23,'Leave log'!$D:$D,"&lt;="&amp;W$3,'Leave log'!$E:$E,"&gt;="&amp;W$3,'Leave log'!$H:$H,"Approved")&gt;0,"X",""))</f>
      </c>
      <c r="X23">
        <f>IF(OR($A23="",X$3=""),"",IF(COUNTIFS('Leave log'!$A:$A,$A23,'Leave log'!$D:$D,"&lt;="&amp;X$3,'Leave log'!$E:$E,"&gt;="&amp;X$3,'Leave log'!$H:$H,"Approved")&gt;0,"X",""))</f>
      </c>
      <c r="Y23">
        <f>IF(OR($A23="",Y$3=""),"",IF(COUNTIFS('Leave log'!$A:$A,$A23,'Leave log'!$D:$D,"&lt;="&amp;Y$3,'Leave log'!$E:$E,"&gt;="&amp;Y$3,'Leave log'!$H:$H,"Approved")&gt;0,"X",""))</f>
      </c>
      <c r="Z23">
        <f>IF(OR($A23="",Z$3=""),"",IF(COUNTIFS('Leave log'!$A:$A,$A23,'Leave log'!$D:$D,"&lt;="&amp;Z$3,'Leave log'!$E:$E,"&gt;="&amp;Z$3,'Leave log'!$H:$H,"Approved")&gt;0,"X",""))</f>
      </c>
      <c r="AA23">
        <f>IF(OR($A23="",AA$3=""),"",IF(COUNTIFS('Leave log'!$A:$A,$A23,'Leave log'!$D:$D,"&lt;="&amp;AA$3,'Leave log'!$E:$E,"&gt;="&amp;AA$3,'Leave log'!$H:$H,"Approved")&gt;0,"X",""))</f>
      </c>
      <c r="AB23">
        <f>IF(OR($A23="",AB$3=""),"",IF(COUNTIFS('Leave log'!$A:$A,$A23,'Leave log'!$D:$D,"&lt;="&amp;AB$3,'Leave log'!$E:$E,"&gt;="&amp;AB$3,'Leave log'!$H:$H,"Approved")&gt;0,"X",""))</f>
      </c>
      <c r="AC23">
        <f>IF(OR($A23="",AC$3=""),"",IF(COUNTIFS('Leave log'!$A:$A,$A23,'Leave log'!$D:$D,"&lt;="&amp;AC$3,'Leave log'!$E:$E,"&gt;="&amp;AC$3,'Leave log'!$H:$H,"Approved")&gt;0,"X",""))</f>
      </c>
      <c r="AD23">
        <f>IF(OR($A23="",AD$3=""),"",IF(COUNTIFS('Leave log'!$A:$A,$A23,'Leave log'!$D:$D,"&lt;="&amp;AD$3,'Leave log'!$E:$E,"&gt;="&amp;AD$3,'Leave log'!$H:$H,"Approved")&gt;0,"X",""))</f>
      </c>
      <c r="AE23">
        <f>IF(OR($A23="",AE$3=""),"",IF(COUNTIFS('Leave log'!$A:$A,$A23,'Leave log'!$D:$D,"&lt;="&amp;AE$3,'Leave log'!$E:$E,"&gt;="&amp;AE$3,'Leave log'!$H:$H,"Approved")&gt;0,"X",""))</f>
      </c>
      <c r="AF23">
        <f>IF(OR($A23="",AF$3=""),"",IF(COUNTIFS('Leave log'!$A:$A,$A23,'Leave log'!$D:$D,"&lt;="&amp;AF$3,'Leave log'!$E:$E,"&gt;="&amp;AF$3,'Leave log'!$H:$H,"Approved")&gt;0,"X",""))</f>
      </c>
    </row>
    <row r="24" spans="1:32" x14ac:dyDescent="0.25">
      <c r="A24">
        <f>IF(Balances!A22="","",Balances!A22)</f>
      </c>
      <c r="B24">
        <f>IF(OR($A24="",B$3=""),"",IF(COUNTIFS('Leave log'!$A:$A,$A24,'Leave log'!$D:$D,"&lt;="&amp;B$3,'Leave log'!$E:$E,"&gt;="&amp;B$3,'Leave log'!$H:$H,"Approved")&gt;0,"X",""))</f>
      </c>
      <c r="C24">
        <f>IF(OR($A24="",C$3=""),"",IF(COUNTIFS('Leave log'!$A:$A,$A24,'Leave log'!$D:$D,"&lt;="&amp;C$3,'Leave log'!$E:$E,"&gt;="&amp;C$3,'Leave log'!$H:$H,"Approved")&gt;0,"X",""))</f>
      </c>
      <c r="D24">
        <f>IF(OR($A24="",D$3=""),"",IF(COUNTIFS('Leave log'!$A:$A,$A24,'Leave log'!$D:$D,"&lt;="&amp;D$3,'Leave log'!$E:$E,"&gt;="&amp;D$3,'Leave log'!$H:$H,"Approved")&gt;0,"X",""))</f>
      </c>
      <c r="E24">
        <f>IF(OR($A24="",E$3=""),"",IF(COUNTIFS('Leave log'!$A:$A,$A24,'Leave log'!$D:$D,"&lt;="&amp;E$3,'Leave log'!$E:$E,"&gt;="&amp;E$3,'Leave log'!$H:$H,"Approved")&gt;0,"X",""))</f>
      </c>
      <c r="F24">
        <f>IF(OR($A24="",F$3=""),"",IF(COUNTIFS('Leave log'!$A:$A,$A24,'Leave log'!$D:$D,"&lt;="&amp;F$3,'Leave log'!$E:$E,"&gt;="&amp;F$3,'Leave log'!$H:$H,"Approved")&gt;0,"X",""))</f>
      </c>
      <c r="G24">
        <f>IF(OR($A24="",G$3=""),"",IF(COUNTIFS('Leave log'!$A:$A,$A24,'Leave log'!$D:$D,"&lt;="&amp;G$3,'Leave log'!$E:$E,"&gt;="&amp;G$3,'Leave log'!$H:$H,"Approved")&gt;0,"X",""))</f>
      </c>
      <c r="H24">
        <f>IF(OR($A24="",H$3=""),"",IF(COUNTIFS('Leave log'!$A:$A,$A24,'Leave log'!$D:$D,"&lt;="&amp;H$3,'Leave log'!$E:$E,"&gt;="&amp;H$3,'Leave log'!$H:$H,"Approved")&gt;0,"X",""))</f>
      </c>
      <c r="I24">
        <f>IF(OR($A24="",I$3=""),"",IF(COUNTIFS('Leave log'!$A:$A,$A24,'Leave log'!$D:$D,"&lt;="&amp;I$3,'Leave log'!$E:$E,"&gt;="&amp;I$3,'Leave log'!$H:$H,"Approved")&gt;0,"X",""))</f>
      </c>
      <c r="J24">
        <f>IF(OR($A24="",J$3=""),"",IF(COUNTIFS('Leave log'!$A:$A,$A24,'Leave log'!$D:$D,"&lt;="&amp;J$3,'Leave log'!$E:$E,"&gt;="&amp;J$3,'Leave log'!$H:$H,"Approved")&gt;0,"X",""))</f>
      </c>
      <c r="K24">
        <f>IF(OR($A24="",K$3=""),"",IF(COUNTIFS('Leave log'!$A:$A,$A24,'Leave log'!$D:$D,"&lt;="&amp;K$3,'Leave log'!$E:$E,"&gt;="&amp;K$3,'Leave log'!$H:$H,"Approved")&gt;0,"X",""))</f>
      </c>
      <c r="L24">
        <f>IF(OR($A24="",L$3=""),"",IF(COUNTIFS('Leave log'!$A:$A,$A24,'Leave log'!$D:$D,"&lt;="&amp;L$3,'Leave log'!$E:$E,"&gt;="&amp;L$3,'Leave log'!$H:$H,"Approved")&gt;0,"X",""))</f>
      </c>
      <c r="M24">
        <f>IF(OR($A24="",M$3=""),"",IF(COUNTIFS('Leave log'!$A:$A,$A24,'Leave log'!$D:$D,"&lt;="&amp;M$3,'Leave log'!$E:$E,"&gt;="&amp;M$3,'Leave log'!$H:$H,"Approved")&gt;0,"X",""))</f>
      </c>
      <c r="N24">
        <f>IF(OR($A24="",N$3=""),"",IF(COUNTIFS('Leave log'!$A:$A,$A24,'Leave log'!$D:$D,"&lt;="&amp;N$3,'Leave log'!$E:$E,"&gt;="&amp;N$3,'Leave log'!$H:$H,"Approved")&gt;0,"X",""))</f>
      </c>
      <c r="O24">
        <f>IF(OR($A24="",O$3=""),"",IF(COUNTIFS('Leave log'!$A:$A,$A24,'Leave log'!$D:$D,"&lt;="&amp;O$3,'Leave log'!$E:$E,"&gt;="&amp;O$3,'Leave log'!$H:$H,"Approved")&gt;0,"X",""))</f>
      </c>
      <c r="P24">
        <f>IF(OR($A24="",P$3=""),"",IF(COUNTIFS('Leave log'!$A:$A,$A24,'Leave log'!$D:$D,"&lt;="&amp;P$3,'Leave log'!$E:$E,"&gt;="&amp;P$3,'Leave log'!$H:$H,"Approved")&gt;0,"X",""))</f>
      </c>
      <c r="Q24">
        <f>IF(OR($A24="",Q$3=""),"",IF(COUNTIFS('Leave log'!$A:$A,$A24,'Leave log'!$D:$D,"&lt;="&amp;Q$3,'Leave log'!$E:$E,"&gt;="&amp;Q$3,'Leave log'!$H:$H,"Approved")&gt;0,"X",""))</f>
      </c>
      <c r="R24">
        <f>IF(OR($A24="",R$3=""),"",IF(COUNTIFS('Leave log'!$A:$A,$A24,'Leave log'!$D:$D,"&lt;="&amp;R$3,'Leave log'!$E:$E,"&gt;="&amp;R$3,'Leave log'!$H:$H,"Approved")&gt;0,"X",""))</f>
      </c>
      <c r="S24">
        <f>IF(OR($A24="",S$3=""),"",IF(COUNTIFS('Leave log'!$A:$A,$A24,'Leave log'!$D:$D,"&lt;="&amp;S$3,'Leave log'!$E:$E,"&gt;="&amp;S$3,'Leave log'!$H:$H,"Approved")&gt;0,"X",""))</f>
      </c>
      <c r="T24">
        <f>IF(OR($A24="",T$3=""),"",IF(COUNTIFS('Leave log'!$A:$A,$A24,'Leave log'!$D:$D,"&lt;="&amp;T$3,'Leave log'!$E:$E,"&gt;="&amp;T$3,'Leave log'!$H:$H,"Approved")&gt;0,"X",""))</f>
      </c>
      <c r="U24">
        <f>IF(OR($A24="",U$3=""),"",IF(COUNTIFS('Leave log'!$A:$A,$A24,'Leave log'!$D:$D,"&lt;="&amp;U$3,'Leave log'!$E:$E,"&gt;="&amp;U$3,'Leave log'!$H:$H,"Approved")&gt;0,"X",""))</f>
      </c>
      <c r="V24">
        <f>IF(OR($A24="",V$3=""),"",IF(COUNTIFS('Leave log'!$A:$A,$A24,'Leave log'!$D:$D,"&lt;="&amp;V$3,'Leave log'!$E:$E,"&gt;="&amp;V$3,'Leave log'!$H:$H,"Approved")&gt;0,"X",""))</f>
      </c>
      <c r="W24">
        <f>IF(OR($A24="",W$3=""),"",IF(COUNTIFS('Leave log'!$A:$A,$A24,'Leave log'!$D:$D,"&lt;="&amp;W$3,'Leave log'!$E:$E,"&gt;="&amp;W$3,'Leave log'!$H:$H,"Approved")&gt;0,"X",""))</f>
      </c>
      <c r="X24">
        <f>IF(OR($A24="",X$3=""),"",IF(COUNTIFS('Leave log'!$A:$A,$A24,'Leave log'!$D:$D,"&lt;="&amp;X$3,'Leave log'!$E:$E,"&gt;="&amp;X$3,'Leave log'!$H:$H,"Approved")&gt;0,"X",""))</f>
      </c>
      <c r="Y24">
        <f>IF(OR($A24="",Y$3=""),"",IF(COUNTIFS('Leave log'!$A:$A,$A24,'Leave log'!$D:$D,"&lt;="&amp;Y$3,'Leave log'!$E:$E,"&gt;="&amp;Y$3,'Leave log'!$H:$H,"Approved")&gt;0,"X",""))</f>
      </c>
      <c r="Z24">
        <f>IF(OR($A24="",Z$3=""),"",IF(COUNTIFS('Leave log'!$A:$A,$A24,'Leave log'!$D:$D,"&lt;="&amp;Z$3,'Leave log'!$E:$E,"&gt;="&amp;Z$3,'Leave log'!$H:$H,"Approved")&gt;0,"X",""))</f>
      </c>
      <c r="AA24">
        <f>IF(OR($A24="",AA$3=""),"",IF(COUNTIFS('Leave log'!$A:$A,$A24,'Leave log'!$D:$D,"&lt;="&amp;AA$3,'Leave log'!$E:$E,"&gt;="&amp;AA$3,'Leave log'!$H:$H,"Approved")&gt;0,"X",""))</f>
      </c>
      <c r="AB24">
        <f>IF(OR($A24="",AB$3=""),"",IF(COUNTIFS('Leave log'!$A:$A,$A24,'Leave log'!$D:$D,"&lt;="&amp;AB$3,'Leave log'!$E:$E,"&gt;="&amp;AB$3,'Leave log'!$H:$H,"Approved")&gt;0,"X",""))</f>
      </c>
      <c r="AC24">
        <f>IF(OR($A24="",AC$3=""),"",IF(COUNTIFS('Leave log'!$A:$A,$A24,'Leave log'!$D:$D,"&lt;="&amp;AC$3,'Leave log'!$E:$E,"&gt;="&amp;AC$3,'Leave log'!$H:$H,"Approved")&gt;0,"X",""))</f>
      </c>
      <c r="AD24">
        <f>IF(OR($A24="",AD$3=""),"",IF(COUNTIFS('Leave log'!$A:$A,$A24,'Leave log'!$D:$D,"&lt;="&amp;AD$3,'Leave log'!$E:$E,"&gt;="&amp;AD$3,'Leave log'!$H:$H,"Approved")&gt;0,"X",""))</f>
      </c>
      <c r="AE24">
        <f>IF(OR($A24="",AE$3=""),"",IF(COUNTIFS('Leave log'!$A:$A,$A24,'Leave log'!$D:$D,"&lt;="&amp;AE$3,'Leave log'!$E:$E,"&gt;="&amp;AE$3,'Leave log'!$H:$H,"Approved")&gt;0,"X",""))</f>
      </c>
      <c r="AF24">
        <f>IF(OR($A24="",AF$3=""),"",IF(COUNTIFS('Leave log'!$A:$A,$A24,'Leave log'!$D:$D,"&lt;="&amp;AF$3,'Leave log'!$E:$E,"&gt;="&amp;AF$3,'Leave log'!$H:$H,"Approved")&gt;0,"X",""))</f>
      </c>
    </row>
    <row r="25" spans="1:32" x14ac:dyDescent="0.25">
      <c r="A25">
        <f>IF(Balances!A23="","",Balances!A23)</f>
      </c>
      <c r="B25">
        <f>IF(OR($A25="",B$3=""),"",IF(COUNTIFS('Leave log'!$A:$A,$A25,'Leave log'!$D:$D,"&lt;="&amp;B$3,'Leave log'!$E:$E,"&gt;="&amp;B$3,'Leave log'!$H:$H,"Approved")&gt;0,"X",""))</f>
      </c>
      <c r="C25">
        <f>IF(OR($A25="",C$3=""),"",IF(COUNTIFS('Leave log'!$A:$A,$A25,'Leave log'!$D:$D,"&lt;="&amp;C$3,'Leave log'!$E:$E,"&gt;="&amp;C$3,'Leave log'!$H:$H,"Approved")&gt;0,"X",""))</f>
      </c>
      <c r="D25">
        <f>IF(OR($A25="",D$3=""),"",IF(COUNTIFS('Leave log'!$A:$A,$A25,'Leave log'!$D:$D,"&lt;="&amp;D$3,'Leave log'!$E:$E,"&gt;="&amp;D$3,'Leave log'!$H:$H,"Approved")&gt;0,"X",""))</f>
      </c>
      <c r="E25">
        <f>IF(OR($A25="",E$3=""),"",IF(COUNTIFS('Leave log'!$A:$A,$A25,'Leave log'!$D:$D,"&lt;="&amp;E$3,'Leave log'!$E:$E,"&gt;="&amp;E$3,'Leave log'!$H:$H,"Approved")&gt;0,"X",""))</f>
      </c>
      <c r="F25">
        <f>IF(OR($A25="",F$3=""),"",IF(COUNTIFS('Leave log'!$A:$A,$A25,'Leave log'!$D:$D,"&lt;="&amp;F$3,'Leave log'!$E:$E,"&gt;="&amp;F$3,'Leave log'!$H:$H,"Approved")&gt;0,"X",""))</f>
      </c>
      <c r="G25">
        <f>IF(OR($A25="",G$3=""),"",IF(COUNTIFS('Leave log'!$A:$A,$A25,'Leave log'!$D:$D,"&lt;="&amp;G$3,'Leave log'!$E:$E,"&gt;="&amp;G$3,'Leave log'!$H:$H,"Approved")&gt;0,"X",""))</f>
      </c>
      <c r="H25">
        <f>IF(OR($A25="",H$3=""),"",IF(COUNTIFS('Leave log'!$A:$A,$A25,'Leave log'!$D:$D,"&lt;="&amp;H$3,'Leave log'!$E:$E,"&gt;="&amp;H$3,'Leave log'!$H:$H,"Approved")&gt;0,"X",""))</f>
      </c>
      <c r="I25">
        <f>IF(OR($A25="",I$3=""),"",IF(COUNTIFS('Leave log'!$A:$A,$A25,'Leave log'!$D:$D,"&lt;="&amp;I$3,'Leave log'!$E:$E,"&gt;="&amp;I$3,'Leave log'!$H:$H,"Approved")&gt;0,"X",""))</f>
      </c>
      <c r="J25">
        <f>IF(OR($A25="",J$3=""),"",IF(COUNTIFS('Leave log'!$A:$A,$A25,'Leave log'!$D:$D,"&lt;="&amp;J$3,'Leave log'!$E:$E,"&gt;="&amp;J$3,'Leave log'!$H:$H,"Approved")&gt;0,"X",""))</f>
      </c>
      <c r="K25">
        <f>IF(OR($A25="",K$3=""),"",IF(COUNTIFS('Leave log'!$A:$A,$A25,'Leave log'!$D:$D,"&lt;="&amp;K$3,'Leave log'!$E:$E,"&gt;="&amp;K$3,'Leave log'!$H:$H,"Approved")&gt;0,"X",""))</f>
      </c>
      <c r="L25">
        <f>IF(OR($A25="",L$3=""),"",IF(COUNTIFS('Leave log'!$A:$A,$A25,'Leave log'!$D:$D,"&lt;="&amp;L$3,'Leave log'!$E:$E,"&gt;="&amp;L$3,'Leave log'!$H:$H,"Approved")&gt;0,"X",""))</f>
      </c>
      <c r="M25">
        <f>IF(OR($A25="",M$3=""),"",IF(COUNTIFS('Leave log'!$A:$A,$A25,'Leave log'!$D:$D,"&lt;="&amp;M$3,'Leave log'!$E:$E,"&gt;="&amp;M$3,'Leave log'!$H:$H,"Approved")&gt;0,"X",""))</f>
      </c>
      <c r="N25">
        <f>IF(OR($A25="",N$3=""),"",IF(COUNTIFS('Leave log'!$A:$A,$A25,'Leave log'!$D:$D,"&lt;="&amp;N$3,'Leave log'!$E:$E,"&gt;="&amp;N$3,'Leave log'!$H:$H,"Approved")&gt;0,"X",""))</f>
      </c>
      <c r="O25">
        <f>IF(OR($A25="",O$3=""),"",IF(COUNTIFS('Leave log'!$A:$A,$A25,'Leave log'!$D:$D,"&lt;="&amp;O$3,'Leave log'!$E:$E,"&gt;="&amp;O$3,'Leave log'!$H:$H,"Approved")&gt;0,"X",""))</f>
      </c>
      <c r="P25">
        <f>IF(OR($A25="",P$3=""),"",IF(COUNTIFS('Leave log'!$A:$A,$A25,'Leave log'!$D:$D,"&lt;="&amp;P$3,'Leave log'!$E:$E,"&gt;="&amp;P$3,'Leave log'!$H:$H,"Approved")&gt;0,"X",""))</f>
      </c>
      <c r="Q25">
        <f>IF(OR($A25="",Q$3=""),"",IF(COUNTIFS('Leave log'!$A:$A,$A25,'Leave log'!$D:$D,"&lt;="&amp;Q$3,'Leave log'!$E:$E,"&gt;="&amp;Q$3,'Leave log'!$H:$H,"Approved")&gt;0,"X",""))</f>
      </c>
      <c r="R25">
        <f>IF(OR($A25="",R$3=""),"",IF(COUNTIFS('Leave log'!$A:$A,$A25,'Leave log'!$D:$D,"&lt;="&amp;R$3,'Leave log'!$E:$E,"&gt;="&amp;R$3,'Leave log'!$H:$H,"Approved")&gt;0,"X",""))</f>
      </c>
      <c r="S25">
        <f>IF(OR($A25="",S$3=""),"",IF(COUNTIFS('Leave log'!$A:$A,$A25,'Leave log'!$D:$D,"&lt;="&amp;S$3,'Leave log'!$E:$E,"&gt;="&amp;S$3,'Leave log'!$H:$H,"Approved")&gt;0,"X",""))</f>
      </c>
      <c r="T25">
        <f>IF(OR($A25="",T$3=""),"",IF(COUNTIFS('Leave log'!$A:$A,$A25,'Leave log'!$D:$D,"&lt;="&amp;T$3,'Leave log'!$E:$E,"&gt;="&amp;T$3,'Leave log'!$H:$H,"Approved")&gt;0,"X",""))</f>
      </c>
      <c r="U25">
        <f>IF(OR($A25="",U$3=""),"",IF(COUNTIFS('Leave log'!$A:$A,$A25,'Leave log'!$D:$D,"&lt;="&amp;U$3,'Leave log'!$E:$E,"&gt;="&amp;U$3,'Leave log'!$H:$H,"Approved")&gt;0,"X",""))</f>
      </c>
      <c r="V25">
        <f>IF(OR($A25="",V$3=""),"",IF(COUNTIFS('Leave log'!$A:$A,$A25,'Leave log'!$D:$D,"&lt;="&amp;V$3,'Leave log'!$E:$E,"&gt;="&amp;V$3,'Leave log'!$H:$H,"Approved")&gt;0,"X",""))</f>
      </c>
      <c r="W25">
        <f>IF(OR($A25="",W$3=""),"",IF(COUNTIFS('Leave log'!$A:$A,$A25,'Leave log'!$D:$D,"&lt;="&amp;W$3,'Leave log'!$E:$E,"&gt;="&amp;W$3,'Leave log'!$H:$H,"Approved")&gt;0,"X",""))</f>
      </c>
      <c r="X25">
        <f>IF(OR($A25="",X$3=""),"",IF(COUNTIFS('Leave log'!$A:$A,$A25,'Leave log'!$D:$D,"&lt;="&amp;X$3,'Leave log'!$E:$E,"&gt;="&amp;X$3,'Leave log'!$H:$H,"Approved")&gt;0,"X",""))</f>
      </c>
      <c r="Y25">
        <f>IF(OR($A25="",Y$3=""),"",IF(COUNTIFS('Leave log'!$A:$A,$A25,'Leave log'!$D:$D,"&lt;="&amp;Y$3,'Leave log'!$E:$E,"&gt;="&amp;Y$3,'Leave log'!$H:$H,"Approved")&gt;0,"X",""))</f>
      </c>
      <c r="Z25">
        <f>IF(OR($A25="",Z$3=""),"",IF(COUNTIFS('Leave log'!$A:$A,$A25,'Leave log'!$D:$D,"&lt;="&amp;Z$3,'Leave log'!$E:$E,"&gt;="&amp;Z$3,'Leave log'!$H:$H,"Approved")&gt;0,"X",""))</f>
      </c>
      <c r="AA25">
        <f>IF(OR($A25="",AA$3=""),"",IF(COUNTIFS('Leave log'!$A:$A,$A25,'Leave log'!$D:$D,"&lt;="&amp;AA$3,'Leave log'!$E:$E,"&gt;="&amp;AA$3,'Leave log'!$H:$H,"Approved")&gt;0,"X",""))</f>
      </c>
      <c r="AB25">
        <f>IF(OR($A25="",AB$3=""),"",IF(COUNTIFS('Leave log'!$A:$A,$A25,'Leave log'!$D:$D,"&lt;="&amp;AB$3,'Leave log'!$E:$E,"&gt;="&amp;AB$3,'Leave log'!$H:$H,"Approved")&gt;0,"X",""))</f>
      </c>
      <c r="AC25">
        <f>IF(OR($A25="",AC$3=""),"",IF(COUNTIFS('Leave log'!$A:$A,$A25,'Leave log'!$D:$D,"&lt;="&amp;AC$3,'Leave log'!$E:$E,"&gt;="&amp;AC$3,'Leave log'!$H:$H,"Approved")&gt;0,"X",""))</f>
      </c>
      <c r="AD25">
        <f>IF(OR($A25="",AD$3=""),"",IF(COUNTIFS('Leave log'!$A:$A,$A25,'Leave log'!$D:$D,"&lt;="&amp;AD$3,'Leave log'!$E:$E,"&gt;="&amp;AD$3,'Leave log'!$H:$H,"Approved")&gt;0,"X",""))</f>
      </c>
      <c r="AE25">
        <f>IF(OR($A25="",AE$3=""),"",IF(COUNTIFS('Leave log'!$A:$A,$A25,'Leave log'!$D:$D,"&lt;="&amp;AE$3,'Leave log'!$E:$E,"&gt;="&amp;AE$3,'Leave log'!$H:$H,"Approved")&gt;0,"X",""))</f>
      </c>
      <c r="AF25">
        <f>IF(OR($A25="",AF$3=""),"",IF(COUNTIFS('Leave log'!$A:$A,$A25,'Leave log'!$D:$D,"&lt;="&amp;AF$3,'Leave log'!$E:$E,"&gt;="&amp;AF$3,'Leave log'!$H:$H,"Approved")&gt;0,"X",""))</f>
      </c>
    </row>
    <row r="26" spans="1:32" x14ac:dyDescent="0.25">
      <c r="A26">
        <f>IF(Balances!A24="","",Balances!A24)</f>
      </c>
      <c r="B26">
        <f>IF(OR($A26="",B$3=""),"",IF(COUNTIFS('Leave log'!$A:$A,$A26,'Leave log'!$D:$D,"&lt;="&amp;B$3,'Leave log'!$E:$E,"&gt;="&amp;B$3,'Leave log'!$H:$H,"Approved")&gt;0,"X",""))</f>
      </c>
      <c r="C26">
        <f>IF(OR($A26="",C$3=""),"",IF(COUNTIFS('Leave log'!$A:$A,$A26,'Leave log'!$D:$D,"&lt;="&amp;C$3,'Leave log'!$E:$E,"&gt;="&amp;C$3,'Leave log'!$H:$H,"Approved")&gt;0,"X",""))</f>
      </c>
      <c r="D26">
        <f>IF(OR($A26="",D$3=""),"",IF(COUNTIFS('Leave log'!$A:$A,$A26,'Leave log'!$D:$D,"&lt;="&amp;D$3,'Leave log'!$E:$E,"&gt;="&amp;D$3,'Leave log'!$H:$H,"Approved")&gt;0,"X",""))</f>
      </c>
      <c r="E26">
        <f>IF(OR($A26="",E$3=""),"",IF(COUNTIFS('Leave log'!$A:$A,$A26,'Leave log'!$D:$D,"&lt;="&amp;E$3,'Leave log'!$E:$E,"&gt;="&amp;E$3,'Leave log'!$H:$H,"Approved")&gt;0,"X",""))</f>
      </c>
      <c r="F26">
        <f>IF(OR($A26="",F$3=""),"",IF(COUNTIFS('Leave log'!$A:$A,$A26,'Leave log'!$D:$D,"&lt;="&amp;F$3,'Leave log'!$E:$E,"&gt;="&amp;F$3,'Leave log'!$H:$H,"Approved")&gt;0,"X",""))</f>
      </c>
      <c r="G26">
        <f>IF(OR($A26="",G$3=""),"",IF(COUNTIFS('Leave log'!$A:$A,$A26,'Leave log'!$D:$D,"&lt;="&amp;G$3,'Leave log'!$E:$E,"&gt;="&amp;G$3,'Leave log'!$H:$H,"Approved")&gt;0,"X",""))</f>
      </c>
      <c r="H26">
        <f>IF(OR($A26="",H$3=""),"",IF(COUNTIFS('Leave log'!$A:$A,$A26,'Leave log'!$D:$D,"&lt;="&amp;H$3,'Leave log'!$E:$E,"&gt;="&amp;H$3,'Leave log'!$H:$H,"Approved")&gt;0,"X",""))</f>
      </c>
      <c r="I26">
        <f>IF(OR($A26="",I$3=""),"",IF(COUNTIFS('Leave log'!$A:$A,$A26,'Leave log'!$D:$D,"&lt;="&amp;I$3,'Leave log'!$E:$E,"&gt;="&amp;I$3,'Leave log'!$H:$H,"Approved")&gt;0,"X",""))</f>
      </c>
      <c r="J26">
        <f>IF(OR($A26="",J$3=""),"",IF(COUNTIFS('Leave log'!$A:$A,$A26,'Leave log'!$D:$D,"&lt;="&amp;J$3,'Leave log'!$E:$E,"&gt;="&amp;J$3,'Leave log'!$H:$H,"Approved")&gt;0,"X",""))</f>
      </c>
      <c r="K26">
        <f>IF(OR($A26="",K$3=""),"",IF(COUNTIFS('Leave log'!$A:$A,$A26,'Leave log'!$D:$D,"&lt;="&amp;K$3,'Leave log'!$E:$E,"&gt;="&amp;K$3,'Leave log'!$H:$H,"Approved")&gt;0,"X",""))</f>
      </c>
      <c r="L26">
        <f>IF(OR($A26="",L$3=""),"",IF(COUNTIFS('Leave log'!$A:$A,$A26,'Leave log'!$D:$D,"&lt;="&amp;L$3,'Leave log'!$E:$E,"&gt;="&amp;L$3,'Leave log'!$H:$H,"Approved")&gt;0,"X",""))</f>
      </c>
      <c r="M26">
        <f>IF(OR($A26="",M$3=""),"",IF(COUNTIFS('Leave log'!$A:$A,$A26,'Leave log'!$D:$D,"&lt;="&amp;M$3,'Leave log'!$E:$E,"&gt;="&amp;M$3,'Leave log'!$H:$H,"Approved")&gt;0,"X",""))</f>
      </c>
      <c r="N26">
        <f>IF(OR($A26="",N$3=""),"",IF(COUNTIFS('Leave log'!$A:$A,$A26,'Leave log'!$D:$D,"&lt;="&amp;N$3,'Leave log'!$E:$E,"&gt;="&amp;N$3,'Leave log'!$H:$H,"Approved")&gt;0,"X",""))</f>
      </c>
      <c r="O26">
        <f>IF(OR($A26="",O$3=""),"",IF(COUNTIFS('Leave log'!$A:$A,$A26,'Leave log'!$D:$D,"&lt;="&amp;O$3,'Leave log'!$E:$E,"&gt;="&amp;O$3,'Leave log'!$H:$H,"Approved")&gt;0,"X",""))</f>
      </c>
      <c r="P26">
        <f>IF(OR($A26="",P$3=""),"",IF(COUNTIFS('Leave log'!$A:$A,$A26,'Leave log'!$D:$D,"&lt;="&amp;P$3,'Leave log'!$E:$E,"&gt;="&amp;P$3,'Leave log'!$H:$H,"Approved")&gt;0,"X",""))</f>
      </c>
      <c r="Q26">
        <f>IF(OR($A26="",Q$3=""),"",IF(COUNTIFS('Leave log'!$A:$A,$A26,'Leave log'!$D:$D,"&lt;="&amp;Q$3,'Leave log'!$E:$E,"&gt;="&amp;Q$3,'Leave log'!$H:$H,"Approved")&gt;0,"X",""))</f>
      </c>
      <c r="R26">
        <f>IF(OR($A26="",R$3=""),"",IF(COUNTIFS('Leave log'!$A:$A,$A26,'Leave log'!$D:$D,"&lt;="&amp;R$3,'Leave log'!$E:$E,"&gt;="&amp;R$3,'Leave log'!$H:$H,"Approved")&gt;0,"X",""))</f>
      </c>
      <c r="S26">
        <f>IF(OR($A26="",S$3=""),"",IF(COUNTIFS('Leave log'!$A:$A,$A26,'Leave log'!$D:$D,"&lt;="&amp;S$3,'Leave log'!$E:$E,"&gt;="&amp;S$3,'Leave log'!$H:$H,"Approved")&gt;0,"X",""))</f>
      </c>
      <c r="T26">
        <f>IF(OR($A26="",T$3=""),"",IF(COUNTIFS('Leave log'!$A:$A,$A26,'Leave log'!$D:$D,"&lt;="&amp;T$3,'Leave log'!$E:$E,"&gt;="&amp;T$3,'Leave log'!$H:$H,"Approved")&gt;0,"X",""))</f>
      </c>
      <c r="U26">
        <f>IF(OR($A26="",U$3=""),"",IF(COUNTIFS('Leave log'!$A:$A,$A26,'Leave log'!$D:$D,"&lt;="&amp;U$3,'Leave log'!$E:$E,"&gt;="&amp;U$3,'Leave log'!$H:$H,"Approved")&gt;0,"X",""))</f>
      </c>
      <c r="V26">
        <f>IF(OR($A26="",V$3=""),"",IF(COUNTIFS('Leave log'!$A:$A,$A26,'Leave log'!$D:$D,"&lt;="&amp;V$3,'Leave log'!$E:$E,"&gt;="&amp;V$3,'Leave log'!$H:$H,"Approved")&gt;0,"X",""))</f>
      </c>
      <c r="W26">
        <f>IF(OR($A26="",W$3=""),"",IF(COUNTIFS('Leave log'!$A:$A,$A26,'Leave log'!$D:$D,"&lt;="&amp;W$3,'Leave log'!$E:$E,"&gt;="&amp;W$3,'Leave log'!$H:$H,"Approved")&gt;0,"X",""))</f>
      </c>
      <c r="X26">
        <f>IF(OR($A26="",X$3=""),"",IF(COUNTIFS('Leave log'!$A:$A,$A26,'Leave log'!$D:$D,"&lt;="&amp;X$3,'Leave log'!$E:$E,"&gt;="&amp;X$3,'Leave log'!$H:$H,"Approved")&gt;0,"X",""))</f>
      </c>
      <c r="Y26">
        <f>IF(OR($A26="",Y$3=""),"",IF(COUNTIFS('Leave log'!$A:$A,$A26,'Leave log'!$D:$D,"&lt;="&amp;Y$3,'Leave log'!$E:$E,"&gt;="&amp;Y$3,'Leave log'!$H:$H,"Approved")&gt;0,"X",""))</f>
      </c>
      <c r="Z26">
        <f>IF(OR($A26="",Z$3=""),"",IF(COUNTIFS('Leave log'!$A:$A,$A26,'Leave log'!$D:$D,"&lt;="&amp;Z$3,'Leave log'!$E:$E,"&gt;="&amp;Z$3,'Leave log'!$H:$H,"Approved")&gt;0,"X",""))</f>
      </c>
      <c r="AA26">
        <f>IF(OR($A26="",AA$3=""),"",IF(COUNTIFS('Leave log'!$A:$A,$A26,'Leave log'!$D:$D,"&lt;="&amp;AA$3,'Leave log'!$E:$E,"&gt;="&amp;AA$3,'Leave log'!$H:$H,"Approved")&gt;0,"X",""))</f>
      </c>
      <c r="AB26">
        <f>IF(OR($A26="",AB$3=""),"",IF(COUNTIFS('Leave log'!$A:$A,$A26,'Leave log'!$D:$D,"&lt;="&amp;AB$3,'Leave log'!$E:$E,"&gt;="&amp;AB$3,'Leave log'!$H:$H,"Approved")&gt;0,"X",""))</f>
      </c>
      <c r="AC26">
        <f>IF(OR($A26="",AC$3=""),"",IF(COUNTIFS('Leave log'!$A:$A,$A26,'Leave log'!$D:$D,"&lt;="&amp;AC$3,'Leave log'!$E:$E,"&gt;="&amp;AC$3,'Leave log'!$H:$H,"Approved")&gt;0,"X",""))</f>
      </c>
      <c r="AD26">
        <f>IF(OR($A26="",AD$3=""),"",IF(COUNTIFS('Leave log'!$A:$A,$A26,'Leave log'!$D:$D,"&lt;="&amp;AD$3,'Leave log'!$E:$E,"&gt;="&amp;AD$3,'Leave log'!$H:$H,"Approved")&gt;0,"X",""))</f>
      </c>
      <c r="AE26">
        <f>IF(OR($A26="",AE$3=""),"",IF(COUNTIFS('Leave log'!$A:$A,$A26,'Leave log'!$D:$D,"&lt;="&amp;AE$3,'Leave log'!$E:$E,"&gt;="&amp;AE$3,'Leave log'!$H:$H,"Approved")&gt;0,"X",""))</f>
      </c>
      <c r="AF26">
        <f>IF(OR($A26="",AF$3=""),"",IF(COUNTIFS('Leave log'!$A:$A,$A26,'Leave log'!$D:$D,"&lt;="&amp;AF$3,'Leave log'!$E:$E,"&gt;="&amp;AF$3,'Leave log'!$H:$H,"Approved")&gt;0,"X",""))</f>
      </c>
    </row>
    <row r="27" spans="1:32" x14ac:dyDescent="0.25">
      <c r="A27">
        <f>IF(Balances!A25="","",Balances!A25)</f>
      </c>
      <c r="B27">
        <f>IF(OR($A27="",B$3=""),"",IF(COUNTIFS('Leave log'!$A:$A,$A27,'Leave log'!$D:$D,"&lt;="&amp;B$3,'Leave log'!$E:$E,"&gt;="&amp;B$3,'Leave log'!$H:$H,"Approved")&gt;0,"X",""))</f>
      </c>
      <c r="C27">
        <f>IF(OR($A27="",C$3=""),"",IF(COUNTIFS('Leave log'!$A:$A,$A27,'Leave log'!$D:$D,"&lt;="&amp;C$3,'Leave log'!$E:$E,"&gt;="&amp;C$3,'Leave log'!$H:$H,"Approved")&gt;0,"X",""))</f>
      </c>
      <c r="D27">
        <f>IF(OR($A27="",D$3=""),"",IF(COUNTIFS('Leave log'!$A:$A,$A27,'Leave log'!$D:$D,"&lt;="&amp;D$3,'Leave log'!$E:$E,"&gt;="&amp;D$3,'Leave log'!$H:$H,"Approved")&gt;0,"X",""))</f>
      </c>
      <c r="E27">
        <f>IF(OR($A27="",E$3=""),"",IF(COUNTIFS('Leave log'!$A:$A,$A27,'Leave log'!$D:$D,"&lt;="&amp;E$3,'Leave log'!$E:$E,"&gt;="&amp;E$3,'Leave log'!$H:$H,"Approved")&gt;0,"X",""))</f>
      </c>
      <c r="F27">
        <f>IF(OR($A27="",F$3=""),"",IF(COUNTIFS('Leave log'!$A:$A,$A27,'Leave log'!$D:$D,"&lt;="&amp;F$3,'Leave log'!$E:$E,"&gt;="&amp;F$3,'Leave log'!$H:$H,"Approved")&gt;0,"X",""))</f>
      </c>
      <c r="G27">
        <f>IF(OR($A27="",G$3=""),"",IF(COUNTIFS('Leave log'!$A:$A,$A27,'Leave log'!$D:$D,"&lt;="&amp;G$3,'Leave log'!$E:$E,"&gt;="&amp;G$3,'Leave log'!$H:$H,"Approved")&gt;0,"X",""))</f>
      </c>
      <c r="H27">
        <f>IF(OR($A27="",H$3=""),"",IF(COUNTIFS('Leave log'!$A:$A,$A27,'Leave log'!$D:$D,"&lt;="&amp;H$3,'Leave log'!$E:$E,"&gt;="&amp;H$3,'Leave log'!$H:$H,"Approved")&gt;0,"X",""))</f>
      </c>
      <c r="I27">
        <f>IF(OR($A27="",I$3=""),"",IF(COUNTIFS('Leave log'!$A:$A,$A27,'Leave log'!$D:$D,"&lt;="&amp;I$3,'Leave log'!$E:$E,"&gt;="&amp;I$3,'Leave log'!$H:$H,"Approved")&gt;0,"X",""))</f>
      </c>
      <c r="J27">
        <f>IF(OR($A27="",J$3=""),"",IF(COUNTIFS('Leave log'!$A:$A,$A27,'Leave log'!$D:$D,"&lt;="&amp;J$3,'Leave log'!$E:$E,"&gt;="&amp;J$3,'Leave log'!$H:$H,"Approved")&gt;0,"X",""))</f>
      </c>
      <c r="K27">
        <f>IF(OR($A27="",K$3=""),"",IF(COUNTIFS('Leave log'!$A:$A,$A27,'Leave log'!$D:$D,"&lt;="&amp;K$3,'Leave log'!$E:$E,"&gt;="&amp;K$3,'Leave log'!$H:$H,"Approved")&gt;0,"X",""))</f>
      </c>
      <c r="L27">
        <f>IF(OR($A27="",L$3=""),"",IF(COUNTIFS('Leave log'!$A:$A,$A27,'Leave log'!$D:$D,"&lt;="&amp;L$3,'Leave log'!$E:$E,"&gt;="&amp;L$3,'Leave log'!$H:$H,"Approved")&gt;0,"X",""))</f>
      </c>
      <c r="M27">
        <f>IF(OR($A27="",M$3=""),"",IF(COUNTIFS('Leave log'!$A:$A,$A27,'Leave log'!$D:$D,"&lt;="&amp;M$3,'Leave log'!$E:$E,"&gt;="&amp;M$3,'Leave log'!$H:$H,"Approved")&gt;0,"X",""))</f>
      </c>
      <c r="N27">
        <f>IF(OR($A27="",N$3=""),"",IF(COUNTIFS('Leave log'!$A:$A,$A27,'Leave log'!$D:$D,"&lt;="&amp;N$3,'Leave log'!$E:$E,"&gt;="&amp;N$3,'Leave log'!$H:$H,"Approved")&gt;0,"X",""))</f>
      </c>
      <c r="O27">
        <f>IF(OR($A27="",O$3=""),"",IF(COUNTIFS('Leave log'!$A:$A,$A27,'Leave log'!$D:$D,"&lt;="&amp;O$3,'Leave log'!$E:$E,"&gt;="&amp;O$3,'Leave log'!$H:$H,"Approved")&gt;0,"X",""))</f>
      </c>
      <c r="P27">
        <f>IF(OR($A27="",P$3=""),"",IF(COUNTIFS('Leave log'!$A:$A,$A27,'Leave log'!$D:$D,"&lt;="&amp;P$3,'Leave log'!$E:$E,"&gt;="&amp;P$3,'Leave log'!$H:$H,"Approved")&gt;0,"X",""))</f>
      </c>
      <c r="Q27">
        <f>IF(OR($A27="",Q$3=""),"",IF(COUNTIFS('Leave log'!$A:$A,$A27,'Leave log'!$D:$D,"&lt;="&amp;Q$3,'Leave log'!$E:$E,"&gt;="&amp;Q$3,'Leave log'!$H:$H,"Approved")&gt;0,"X",""))</f>
      </c>
      <c r="R27">
        <f>IF(OR($A27="",R$3=""),"",IF(COUNTIFS('Leave log'!$A:$A,$A27,'Leave log'!$D:$D,"&lt;="&amp;R$3,'Leave log'!$E:$E,"&gt;="&amp;R$3,'Leave log'!$H:$H,"Approved")&gt;0,"X",""))</f>
      </c>
      <c r="S27">
        <f>IF(OR($A27="",S$3=""),"",IF(COUNTIFS('Leave log'!$A:$A,$A27,'Leave log'!$D:$D,"&lt;="&amp;S$3,'Leave log'!$E:$E,"&gt;="&amp;S$3,'Leave log'!$H:$H,"Approved")&gt;0,"X",""))</f>
      </c>
      <c r="T27">
        <f>IF(OR($A27="",T$3=""),"",IF(COUNTIFS('Leave log'!$A:$A,$A27,'Leave log'!$D:$D,"&lt;="&amp;T$3,'Leave log'!$E:$E,"&gt;="&amp;T$3,'Leave log'!$H:$H,"Approved")&gt;0,"X",""))</f>
      </c>
      <c r="U27">
        <f>IF(OR($A27="",U$3=""),"",IF(COUNTIFS('Leave log'!$A:$A,$A27,'Leave log'!$D:$D,"&lt;="&amp;U$3,'Leave log'!$E:$E,"&gt;="&amp;U$3,'Leave log'!$H:$H,"Approved")&gt;0,"X",""))</f>
      </c>
      <c r="V27">
        <f>IF(OR($A27="",V$3=""),"",IF(COUNTIFS('Leave log'!$A:$A,$A27,'Leave log'!$D:$D,"&lt;="&amp;V$3,'Leave log'!$E:$E,"&gt;="&amp;V$3,'Leave log'!$H:$H,"Approved")&gt;0,"X",""))</f>
      </c>
      <c r="W27">
        <f>IF(OR($A27="",W$3=""),"",IF(COUNTIFS('Leave log'!$A:$A,$A27,'Leave log'!$D:$D,"&lt;="&amp;W$3,'Leave log'!$E:$E,"&gt;="&amp;W$3,'Leave log'!$H:$H,"Approved")&gt;0,"X",""))</f>
      </c>
      <c r="X27">
        <f>IF(OR($A27="",X$3=""),"",IF(COUNTIFS('Leave log'!$A:$A,$A27,'Leave log'!$D:$D,"&lt;="&amp;X$3,'Leave log'!$E:$E,"&gt;="&amp;X$3,'Leave log'!$H:$H,"Approved")&gt;0,"X",""))</f>
      </c>
      <c r="Y27">
        <f>IF(OR($A27="",Y$3=""),"",IF(COUNTIFS('Leave log'!$A:$A,$A27,'Leave log'!$D:$D,"&lt;="&amp;Y$3,'Leave log'!$E:$E,"&gt;="&amp;Y$3,'Leave log'!$H:$H,"Approved")&gt;0,"X",""))</f>
      </c>
      <c r="Z27">
        <f>IF(OR($A27="",Z$3=""),"",IF(COUNTIFS('Leave log'!$A:$A,$A27,'Leave log'!$D:$D,"&lt;="&amp;Z$3,'Leave log'!$E:$E,"&gt;="&amp;Z$3,'Leave log'!$H:$H,"Approved")&gt;0,"X",""))</f>
      </c>
      <c r="AA27">
        <f>IF(OR($A27="",AA$3=""),"",IF(COUNTIFS('Leave log'!$A:$A,$A27,'Leave log'!$D:$D,"&lt;="&amp;AA$3,'Leave log'!$E:$E,"&gt;="&amp;AA$3,'Leave log'!$H:$H,"Approved")&gt;0,"X",""))</f>
      </c>
      <c r="AB27">
        <f>IF(OR($A27="",AB$3=""),"",IF(COUNTIFS('Leave log'!$A:$A,$A27,'Leave log'!$D:$D,"&lt;="&amp;AB$3,'Leave log'!$E:$E,"&gt;="&amp;AB$3,'Leave log'!$H:$H,"Approved")&gt;0,"X",""))</f>
      </c>
      <c r="AC27">
        <f>IF(OR($A27="",AC$3=""),"",IF(COUNTIFS('Leave log'!$A:$A,$A27,'Leave log'!$D:$D,"&lt;="&amp;AC$3,'Leave log'!$E:$E,"&gt;="&amp;AC$3,'Leave log'!$H:$H,"Approved")&gt;0,"X",""))</f>
      </c>
      <c r="AD27">
        <f>IF(OR($A27="",AD$3=""),"",IF(COUNTIFS('Leave log'!$A:$A,$A27,'Leave log'!$D:$D,"&lt;="&amp;AD$3,'Leave log'!$E:$E,"&gt;="&amp;AD$3,'Leave log'!$H:$H,"Approved")&gt;0,"X",""))</f>
      </c>
      <c r="AE27">
        <f>IF(OR($A27="",AE$3=""),"",IF(COUNTIFS('Leave log'!$A:$A,$A27,'Leave log'!$D:$D,"&lt;="&amp;AE$3,'Leave log'!$E:$E,"&gt;="&amp;AE$3,'Leave log'!$H:$H,"Approved")&gt;0,"X",""))</f>
      </c>
      <c r="AF27">
        <f>IF(OR($A27="",AF$3=""),"",IF(COUNTIFS('Leave log'!$A:$A,$A27,'Leave log'!$D:$D,"&lt;="&amp;AF$3,'Leave log'!$E:$E,"&gt;="&amp;AF$3,'Leave log'!$H:$H,"Approved")&gt;0,"X",""))</f>
      </c>
    </row>
    <row r="28" spans="1:32" x14ac:dyDescent="0.25">
      <c r="A28">
        <f>IF(Balances!A26="","",Balances!A26)</f>
      </c>
      <c r="B28">
        <f>IF(OR($A28="",B$3=""),"",IF(COUNTIFS('Leave log'!$A:$A,$A28,'Leave log'!$D:$D,"&lt;="&amp;B$3,'Leave log'!$E:$E,"&gt;="&amp;B$3,'Leave log'!$H:$H,"Approved")&gt;0,"X",""))</f>
      </c>
      <c r="C28">
        <f>IF(OR($A28="",C$3=""),"",IF(COUNTIFS('Leave log'!$A:$A,$A28,'Leave log'!$D:$D,"&lt;="&amp;C$3,'Leave log'!$E:$E,"&gt;="&amp;C$3,'Leave log'!$H:$H,"Approved")&gt;0,"X",""))</f>
      </c>
      <c r="D28">
        <f>IF(OR($A28="",D$3=""),"",IF(COUNTIFS('Leave log'!$A:$A,$A28,'Leave log'!$D:$D,"&lt;="&amp;D$3,'Leave log'!$E:$E,"&gt;="&amp;D$3,'Leave log'!$H:$H,"Approved")&gt;0,"X",""))</f>
      </c>
      <c r="E28">
        <f>IF(OR($A28="",E$3=""),"",IF(COUNTIFS('Leave log'!$A:$A,$A28,'Leave log'!$D:$D,"&lt;="&amp;E$3,'Leave log'!$E:$E,"&gt;="&amp;E$3,'Leave log'!$H:$H,"Approved")&gt;0,"X",""))</f>
      </c>
      <c r="F28">
        <f>IF(OR($A28="",F$3=""),"",IF(COUNTIFS('Leave log'!$A:$A,$A28,'Leave log'!$D:$D,"&lt;="&amp;F$3,'Leave log'!$E:$E,"&gt;="&amp;F$3,'Leave log'!$H:$H,"Approved")&gt;0,"X",""))</f>
      </c>
      <c r="G28">
        <f>IF(OR($A28="",G$3=""),"",IF(COUNTIFS('Leave log'!$A:$A,$A28,'Leave log'!$D:$D,"&lt;="&amp;G$3,'Leave log'!$E:$E,"&gt;="&amp;G$3,'Leave log'!$H:$H,"Approved")&gt;0,"X",""))</f>
      </c>
      <c r="H28">
        <f>IF(OR($A28="",H$3=""),"",IF(COUNTIFS('Leave log'!$A:$A,$A28,'Leave log'!$D:$D,"&lt;="&amp;H$3,'Leave log'!$E:$E,"&gt;="&amp;H$3,'Leave log'!$H:$H,"Approved")&gt;0,"X",""))</f>
      </c>
      <c r="I28">
        <f>IF(OR($A28="",I$3=""),"",IF(COUNTIFS('Leave log'!$A:$A,$A28,'Leave log'!$D:$D,"&lt;="&amp;I$3,'Leave log'!$E:$E,"&gt;="&amp;I$3,'Leave log'!$H:$H,"Approved")&gt;0,"X",""))</f>
      </c>
      <c r="J28">
        <f>IF(OR($A28="",J$3=""),"",IF(COUNTIFS('Leave log'!$A:$A,$A28,'Leave log'!$D:$D,"&lt;="&amp;J$3,'Leave log'!$E:$E,"&gt;="&amp;J$3,'Leave log'!$H:$H,"Approved")&gt;0,"X",""))</f>
      </c>
      <c r="K28">
        <f>IF(OR($A28="",K$3=""),"",IF(COUNTIFS('Leave log'!$A:$A,$A28,'Leave log'!$D:$D,"&lt;="&amp;K$3,'Leave log'!$E:$E,"&gt;="&amp;K$3,'Leave log'!$H:$H,"Approved")&gt;0,"X",""))</f>
      </c>
      <c r="L28">
        <f>IF(OR($A28="",L$3=""),"",IF(COUNTIFS('Leave log'!$A:$A,$A28,'Leave log'!$D:$D,"&lt;="&amp;L$3,'Leave log'!$E:$E,"&gt;="&amp;L$3,'Leave log'!$H:$H,"Approved")&gt;0,"X",""))</f>
      </c>
      <c r="M28">
        <f>IF(OR($A28="",M$3=""),"",IF(COUNTIFS('Leave log'!$A:$A,$A28,'Leave log'!$D:$D,"&lt;="&amp;M$3,'Leave log'!$E:$E,"&gt;="&amp;M$3,'Leave log'!$H:$H,"Approved")&gt;0,"X",""))</f>
      </c>
      <c r="N28">
        <f>IF(OR($A28="",N$3=""),"",IF(COUNTIFS('Leave log'!$A:$A,$A28,'Leave log'!$D:$D,"&lt;="&amp;N$3,'Leave log'!$E:$E,"&gt;="&amp;N$3,'Leave log'!$H:$H,"Approved")&gt;0,"X",""))</f>
      </c>
      <c r="O28">
        <f>IF(OR($A28="",O$3=""),"",IF(COUNTIFS('Leave log'!$A:$A,$A28,'Leave log'!$D:$D,"&lt;="&amp;O$3,'Leave log'!$E:$E,"&gt;="&amp;O$3,'Leave log'!$H:$H,"Approved")&gt;0,"X",""))</f>
      </c>
      <c r="P28">
        <f>IF(OR($A28="",P$3=""),"",IF(COUNTIFS('Leave log'!$A:$A,$A28,'Leave log'!$D:$D,"&lt;="&amp;P$3,'Leave log'!$E:$E,"&gt;="&amp;P$3,'Leave log'!$H:$H,"Approved")&gt;0,"X",""))</f>
      </c>
      <c r="Q28">
        <f>IF(OR($A28="",Q$3=""),"",IF(COUNTIFS('Leave log'!$A:$A,$A28,'Leave log'!$D:$D,"&lt;="&amp;Q$3,'Leave log'!$E:$E,"&gt;="&amp;Q$3,'Leave log'!$H:$H,"Approved")&gt;0,"X",""))</f>
      </c>
      <c r="R28">
        <f>IF(OR($A28="",R$3=""),"",IF(COUNTIFS('Leave log'!$A:$A,$A28,'Leave log'!$D:$D,"&lt;="&amp;R$3,'Leave log'!$E:$E,"&gt;="&amp;R$3,'Leave log'!$H:$H,"Approved")&gt;0,"X",""))</f>
      </c>
      <c r="S28">
        <f>IF(OR($A28="",S$3=""),"",IF(COUNTIFS('Leave log'!$A:$A,$A28,'Leave log'!$D:$D,"&lt;="&amp;S$3,'Leave log'!$E:$E,"&gt;="&amp;S$3,'Leave log'!$H:$H,"Approved")&gt;0,"X",""))</f>
      </c>
      <c r="T28">
        <f>IF(OR($A28="",T$3=""),"",IF(COUNTIFS('Leave log'!$A:$A,$A28,'Leave log'!$D:$D,"&lt;="&amp;T$3,'Leave log'!$E:$E,"&gt;="&amp;T$3,'Leave log'!$H:$H,"Approved")&gt;0,"X",""))</f>
      </c>
      <c r="U28">
        <f>IF(OR($A28="",U$3=""),"",IF(COUNTIFS('Leave log'!$A:$A,$A28,'Leave log'!$D:$D,"&lt;="&amp;U$3,'Leave log'!$E:$E,"&gt;="&amp;U$3,'Leave log'!$H:$H,"Approved")&gt;0,"X",""))</f>
      </c>
      <c r="V28">
        <f>IF(OR($A28="",V$3=""),"",IF(COUNTIFS('Leave log'!$A:$A,$A28,'Leave log'!$D:$D,"&lt;="&amp;V$3,'Leave log'!$E:$E,"&gt;="&amp;V$3,'Leave log'!$H:$H,"Approved")&gt;0,"X",""))</f>
      </c>
      <c r="W28">
        <f>IF(OR($A28="",W$3=""),"",IF(COUNTIFS('Leave log'!$A:$A,$A28,'Leave log'!$D:$D,"&lt;="&amp;W$3,'Leave log'!$E:$E,"&gt;="&amp;W$3,'Leave log'!$H:$H,"Approved")&gt;0,"X",""))</f>
      </c>
      <c r="X28">
        <f>IF(OR($A28="",X$3=""),"",IF(COUNTIFS('Leave log'!$A:$A,$A28,'Leave log'!$D:$D,"&lt;="&amp;X$3,'Leave log'!$E:$E,"&gt;="&amp;X$3,'Leave log'!$H:$H,"Approved")&gt;0,"X",""))</f>
      </c>
      <c r="Y28">
        <f>IF(OR($A28="",Y$3=""),"",IF(COUNTIFS('Leave log'!$A:$A,$A28,'Leave log'!$D:$D,"&lt;="&amp;Y$3,'Leave log'!$E:$E,"&gt;="&amp;Y$3,'Leave log'!$H:$H,"Approved")&gt;0,"X",""))</f>
      </c>
      <c r="Z28">
        <f>IF(OR($A28="",Z$3=""),"",IF(COUNTIFS('Leave log'!$A:$A,$A28,'Leave log'!$D:$D,"&lt;="&amp;Z$3,'Leave log'!$E:$E,"&gt;="&amp;Z$3,'Leave log'!$H:$H,"Approved")&gt;0,"X",""))</f>
      </c>
      <c r="AA28">
        <f>IF(OR($A28="",AA$3=""),"",IF(COUNTIFS('Leave log'!$A:$A,$A28,'Leave log'!$D:$D,"&lt;="&amp;AA$3,'Leave log'!$E:$E,"&gt;="&amp;AA$3,'Leave log'!$H:$H,"Approved")&gt;0,"X",""))</f>
      </c>
      <c r="AB28">
        <f>IF(OR($A28="",AB$3=""),"",IF(COUNTIFS('Leave log'!$A:$A,$A28,'Leave log'!$D:$D,"&lt;="&amp;AB$3,'Leave log'!$E:$E,"&gt;="&amp;AB$3,'Leave log'!$H:$H,"Approved")&gt;0,"X",""))</f>
      </c>
      <c r="AC28">
        <f>IF(OR($A28="",AC$3=""),"",IF(COUNTIFS('Leave log'!$A:$A,$A28,'Leave log'!$D:$D,"&lt;="&amp;AC$3,'Leave log'!$E:$E,"&gt;="&amp;AC$3,'Leave log'!$H:$H,"Approved")&gt;0,"X",""))</f>
      </c>
      <c r="AD28">
        <f>IF(OR($A28="",AD$3=""),"",IF(COUNTIFS('Leave log'!$A:$A,$A28,'Leave log'!$D:$D,"&lt;="&amp;AD$3,'Leave log'!$E:$E,"&gt;="&amp;AD$3,'Leave log'!$H:$H,"Approved")&gt;0,"X",""))</f>
      </c>
      <c r="AE28">
        <f>IF(OR($A28="",AE$3=""),"",IF(COUNTIFS('Leave log'!$A:$A,$A28,'Leave log'!$D:$D,"&lt;="&amp;AE$3,'Leave log'!$E:$E,"&gt;="&amp;AE$3,'Leave log'!$H:$H,"Approved")&gt;0,"X",""))</f>
      </c>
      <c r="AF28">
        <f>IF(OR($A28="",AF$3=""),"",IF(COUNTIFS('Leave log'!$A:$A,$A28,'Leave log'!$D:$D,"&lt;="&amp;AF$3,'Leave log'!$E:$E,"&gt;="&amp;AF$3,'Leave log'!$H:$H,"Approved")&gt;0,"X",""))</f>
      </c>
    </row>
    <row r="29" spans="1:32" x14ac:dyDescent="0.25">
      <c r="A29">
        <f>IF(Balances!A27="","",Balances!A27)</f>
      </c>
      <c r="B29">
        <f>IF(OR($A29="",B$3=""),"",IF(COUNTIFS('Leave log'!$A:$A,$A29,'Leave log'!$D:$D,"&lt;="&amp;B$3,'Leave log'!$E:$E,"&gt;="&amp;B$3,'Leave log'!$H:$H,"Approved")&gt;0,"X",""))</f>
      </c>
      <c r="C29">
        <f>IF(OR($A29="",C$3=""),"",IF(COUNTIFS('Leave log'!$A:$A,$A29,'Leave log'!$D:$D,"&lt;="&amp;C$3,'Leave log'!$E:$E,"&gt;="&amp;C$3,'Leave log'!$H:$H,"Approved")&gt;0,"X",""))</f>
      </c>
      <c r="D29">
        <f>IF(OR($A29="",D$3=""),"",IF(COUNTIFS('Leave log'!$A:$A,$A29,'Leave log'!$D:$D,"&lt;="&amp;D$3,'Leave log'!$E:$E,"&gt;="&amp;D$3,'Leave log'!$H:$H,"Approved")&gt;0,"X",""))</f>
      </c>
      <c r="E29">
        <f>IF(OR($A29="",E$3=""),"",IF(COUNTIFS('Leave log'!$A:$A,$A29,'Leave log'!$D:$D,"&lt;="&amp;E$3,'Leave log'!$E:$E,"&gt;="&amp;E$3,'Leave log'!$H:$H,"Approved")&gt;0,"X",""))</f>
      </c>
      <c r="F29">
        <f>IF(OR($A29="",F$3=""),"",IF(COUNTIFS('Leave log'!$A:$A,$A29,'Leave log'!$D:$D,"&lt;="&amp;F$3,'Leave log'!$E:$E,"&gt;="&amp;F$3,'Leave log'!$H:$H,"Approved")&gt;0,"X",""))</f>
      </c>
      <c r="G29">
        <f>IF(OR($A29="",G$3=""),"",IF(COUNTIFS('Leave log'!$A:$A,$A29,'Leave log'!$D:$D,"&lt;="&amp;G$3,'Leave log'!$E:$E,"&gt;="&amp;G$3,'Leave log'!$H:$H,"Approved")&gt;0,"X",""))</f>
      </c>
      <c r="H29">
        <f>IF(OR($A29="",H$3=""),"",IF(COUNTIFS('Leave log'!$A:$A,$A29,'Leave log'!$D:$D,"&lt;="&amp;H$3,'Leave log'!$E:$E,"&gt;="&amp;H$3,'Leave log'!$H:$H,"Approved")&gt;0,"X",""))</f>
      </c>
      <c r="I29">
        <f>IF(OR($A29="",I$3=""),"",IF(COUNTIFS('Leave log'!$A:$A,$A29,'Leave log'!$D:$D,"&lt;="&amp;I$3,'Leave log'!$E:$E,"&gt;="&amp;I$3,'Leave log'!$H:$H,"Approved")&gt;0,"X",""))</f>
      </c>
      <c r="J29">
        <f>IF(OR($A29="",J$3=""),"",IF(COUNTIFS('Leave log'!$A:$A,$A29,'Leave log'!$D:$D,"&lt;="&amp;J$3,'Leave log'!$E:$E,"&gt;="&amp;J$3,'Leave log'!$H:$H,"Approved")&gt;0,"X",""))</f>
      </c>
      <c r="K29">
        <f>IF(OR($A29="",K$3=""),"",IF(COUNTIFS('Leave log'!$A:$A,$A29,'Leave log'!$D:$D,"&lt;="&amp;K$3,'Leave log'!$E:$E,"&gt;="&amp;K$3,'Leave log'!$H:$H,"Approved")&gt;0,"X",""))</f>
      </c>
      <c r="L29">
        <f>IF(OR($A29="",L$3=""),"",IF(COUNTIFS('Leave log'!$A:$A,$A29,'Leave log'!$D:$D,"&lt;="&amp;L$3,'Leave log'!$E:$E,"&gt;="&amp;L$3,'Leave log'!$H:$H,"Approved")&gt;0,"X",""))</f>
      </c>
      <c r="M29">
        <f>IF(OR($A29="",M$3=""),"",IF(COUNTIFS('Leave log'!$A:$A,$A29,'Leave log'!$D:$D,"&lt;="&amp;M$3,'Leave log'!$E:$E,"&gt;="&amp;M$3,'Leave log'!$H:$H,"Approved")&gt;0,"X",""))</f>
      </c>
      <c r="N29">
        <f>IF(OR($A29="",N$3=""),"",IF(COUNTIFS('Leave log'!$A:$A,$A29,'Leave log'!$D:$D,"&lt;="&amp;N$3,'Leave log'!$E:$E,"&gt;="&amp;N$3,'Leave log'!$H:$H,"Approved")&gt;0,"X",""))</f>
      </c>
      <c r="O29">
        <f>IF(OR($A29="",O$3=""),"",IF(COUNTIFS('Leave log'!$A:$A,$A29,'Leave log'!$D:$D,"&lt;="&amp;O$3,'Leave log'!$E:$E,"&gt;="&amp;O$3,'Leave log'!$H:$H,"Approved")&gt;0,"X",""))</f>
      </c>
      <c r="P29">
        <f>IF(OR($A29="",P$3=""),"",IF(COUNTIFS('Leave log'!$A:$A,$A29,'Leave log'!$D:$D,"&lt;="&amp;P$3,'Leave log'!$E:$E,"&gt;="&amp;P$3,'Leave log'!$H:$H,"Approved")&gt;0,"X",""))</f>
      </c>
      <c r="Q29">
        <f>IF(OR($A29="",Q$3=""),"",IF(COUNTIFS('Leave log'!$A:$A,$A29,'Leave log'!$D:$D,"&lt;="&amp;Q$3,'Leave log'!$E:$E,"&gt;="&amp;Q$3,'Leave log'!$H:$H,"Approved")&gt;0,"X",""))</f>
      </c>
      <c r="R29">
        <f>IF(OR($A29="",R$3=""),"",IF(COUNTIFS('Leave log'!$A:$A,$A29,'Leave log'!$D:$D,"&lt;="&amp;R$3,'Leave log'!$E:$E,"&gt;="&amp;R$3,'Leave log'!$H:$H,"Approved")&gt;0,"X",""))</f>
      </c>
      <c r="S29">
        <f>IF(OR($A29="",S$3=""),"",IF(COUNTIFS('Leave log'!$A:$A,$A29,'Leave log'!$D:$D,"&lt;="&amp;S$3,'Leave log'!$E:$E,"&gt;="&amp;S$3,'Leave log'!$H:$H,"Approved")&gt;0,"X",""))</f>
      </c>
      <c r="T29">
        <f>IF(OR($A29="",T$3=""),"",IF(COUNTIFS('Leave log'!$A:$A,$A29,'Leave log'!$D:$D,"&lt;="&amp;T$3,'Leave log'!$E:$E,"&gt;="&amp;T$3,'Leave log'!$H:$H,"Approved")&gt;0,"X",""))</f>
      </c>
      <c r="U29">
        <f>IF(OR($A29="",U$3=""),"",IF(COUNTIFS('Leave log'!$A:$A,$A29,'Leave log'!$D:$D,"&lt;="&amp;U$3,'Leave log'!$E:$E,"&gt;="&amp;U$3,'Leave log'!$H:$H,"Approved")&gt;0,"X",""))</f>
      </c>
      <c r="V29">
        <f>IF(OR($A29="",V$3=""),"",IF(COUNTIFS('Leave log'!$A:$A,$A29,'Leave log'!$D:$D,"&lt;="&amp;V$3,'Leave log'!$E:$E,"&gt;="&amp;V$3,'Leave log'!$H:$H,"Approved")&gt;0,"X",""))</f>
      </c>
      <c r="W29">
        <f>IF(OR($A29="",W$3=""),"",IF(COUNTIFS('Leave log'!$A:$A,$A29,'Leave log'!$D:$D,"&lt;="&amp;W$3,'Leave log'!$E:$E,"&gt;="&amp;W$3,'Leave log'!$H:$H,"Approved")&gt;0,"X",""))</f>
      </c>
      <c r="X29">
        <f>IF(OR($A29="",X$3=""),"",IF(COUNTIFS('Leave log'!$A:$A,$A29,'Leave log'!$D:$D,"&lt;="&amp;X$3,'Leave log'!$E:$E,"&gt;="&amp;X$3,'Leave log'!$H:$H,"Approved")&gt;0,"X",""))</f>
      </c>
      <c r="Y29">
        <f>IF(OR($A29="",Y$3=""),"",IF(COUNTIFS('Leave log'!$A:$A,$A29,'Leave log'!$D:$D,"&lt;="&amp;Y$3,'Leave log'!$E:$E,"&gt;="&amp;Y$3,'Leave log'!$H:$H,"Approved")&gt;0,"X",""))</f>
      </c>
      <c r="Z29">
        <f>IF(OR($A29="",Z$3=""),"",IF(COUNTIFS('Leave log'!$A:$A,$A29,'Leave log'!$D:$D,"&lt;="&amp;Z$3,'Leave log'!$E:$E,"&gt;="&amp;Z$3,'Leave log'!$H:$H,"Approved")&gt;0,"X",""))</f>
      </c>
      <c r="AA29">
        <f>IF(OR($A29="",AA$3=""),"",IF(COUNTIFS('Leave log'!$A:$A,$A29,'Leave log'!$D:$D,"&lt;="&amp;AA$3,'Leave log'!$E:$E,"&gt;="&amp;AA$3,'Leave log'!$H:$H,"Approved")&gt;0,"X",""))</f>
      </c>
      <c r="AB29">
        <f>IF(OR($A29="",AB$3=""),"",IF(COUNTIFS('Leave log'!$A:$A,$A29,'Leave log'!$D:$D,"&lt;="&amp;AB$3,'Leave log'!$E:$E,"&gt;="&amp;AB$3,'Leave log'!$H:$H,"Approved")&gt;0,"X",""))</f>
      </c>
      <c r="AC29">
        <f>IF(OR($A29="",AC$3=""),"",IF(COUNTIFS('Leave log'!$A:$A,$A29,'Leave log'!$D:$D,"&lt;="&amp;AC$3,'Leave log'!$E:$E,"&gt;="&amp;AC$3,'Leave log'!$H:$H,"Approved")&gt;0,"X",""))</f>
      </c>
      <c r="AD29">
        <f>IF(OR($A29="",AD$3=""),"",IF(COUNTIFS('Leave log'!$A:$A,$A29,'Leave log'!$D:$D,"&lt;="&amp;AD$3,'Leave log'!$E:$E,"&gt;="&amp;AD$3,'Leave log'!$H:$H,"Approved")&gt;0,"X",""))</f>
      </c>
      <c r="AE29">
        <f>IF(OR($A29="",AE$3=""),"",IF(COUNTIFS('Leave log'!$A:$A,$A29,'Leave log'!$D:$D,"&lt;="&amp;AE$3,'Leave log'!$E:$E,"&gt;="&amp;AE$3,'Leave log'!$H:$H,"Approved")&gt;0,"X",""))</f>
      </c>
      <c r="AF29">
        <f>IF(OR($A29="",AF$3=""),"",IF(COUNTIFS('Leave log'!$A:$A,$A29,'Leave log'!$D:$D,"&lt;="&amp;AF$3,'Leave log'!$E:$E,"&gt;="&amp;AF$3,'Leave log'!$H:$H,"Approved")&gt;0,"X",""))</f>
      </c>
    </row>
    <row r="30" spans="1:32" x14ac:dyDescent="0.25">
      <c r="A30">
        <f>IF(Balances!A28="","",Balances!A28)</f>
      </c>
      <c r="B30">
        <f>IF(OR($A30="",B$3=""),"",IF(COUNTIFS('Leave log'!$A:$A,$A30,'Leave log'!$D:$D,"&lt;="&amp;B$3,'Leave log'!$E:$E,"&gt;="&amp;B$3,'Leave log'!$H:$H,"Approved")&gt;0,"X",""))</f>
      </c>
      <c r="C30">
        <f>IF(OR($A30="",C$3=""),"",IF(COUNTIFS('Leave log'!$A:$A,$A30,'Leave log'!$D:$D,"&lt;="&amp;C$3,'Leave log'!$E:$E,"&gt;="&amp;C$3,'Leave log'!$H:$H,"Approved")&gt;0,"X",""))</f>
      </c>
      <c r="D30">
        <f>IF(OR($A30="",D$3=""),"",IF(COUNTIFS('Leave log'!$A:$A,$A30,'Leave log'!$D:$D,"&lt;="&amp;D$3,'Leave log'!$E:$E,"&gt;="&amp;D$3,'Leave log'!$H:$H,"Approved")&gt;0,"X",""))</f>
      </c>
      <c r="E30">
        <f>IF(OR($A30="",E$3=""),"",IF(COUNTIFS('Leave log'!$A:$A,$A30,'Leave log'!$D:$D,"&lt;="&amp;E$3,'Leave log'!$E:$E,"&gt;="&amp;E$3,'Leave log'!$H:$H,"Approved")&gt;0,"X",""))</f>
      </c>
      <c r="F30">
        <f>IF(OR($A30="",F$3=""),"",IF(COUNTIFS('Leave log'!$A:$A,$A30,'Leave log'!$D:$D,"&lt;="&amp;F$3,'Leave log'!$E:$E,"&gt;="&amp;F$3,'Leave log'!$H:$H,"Approved")&gt;0,"X",""))</f>
      </c>
      <c r="G30">
        <f>IF(OR($A30="",G$3=""),"",IF(COUNTIFS('Leave log'!$A:$A,$A30,'Leave log'!$D:$D,"&lt;="&amp;G$3,'Leave log'!$E:$E,"&gt;="&amp;G$3,'Leave log'!$H:$H,"Approved")&gt;0,"X",""))</f>
      </c>
      <c r="H30">
        <f>IF(OR($A30="",H$3=""),"",IF(COUNTIFS('Leave log'!$A:$A,$A30,'Leave log'!$D:$D,"&lt;="&amp;H$3,'Leave log'!$E:$E,"&gt;="&amp;H$3,'Leave log'!$H:$H,"Approved")&gt;0,"X",""))</f>
      </c>
      <c r="I30">
        <f>IF(OR($A30="",I$3=""),"",IF(COUNTIFS('Leave log'!$A:$A,$A30,'Leave log'!$D:$D,"&lt;="&amp;I$3,'Leave log'!$E:$E,"&gt;="&amp;I$3,'Leave log'!$H:$H,"Approved")&gt;0,"X",""))</f>
      </c>
      <c r="J30">
        <f>IF(OR($A30="",J$3=""),"",IF(COUNTIFS('Leave log'!$A:$A,$A30,'Leave log'!$D:$D,"&lt;="&amp;J$3,'Leave log'!$E:$E,"&gt;="&amp;J$3,'Leave log'!$H:$H,"Approved")&gt;0,"X",""))</f>
      </c>
      <c r="K30">
        <f>IF(OR($A30="",K$3=""),"",IF(COUNTIFS('Leave log'!$A:$A,$A30,'Leave log'!$D:$D,"&lt;="&amp;K$3,'Leave log'!$E:$E,"&gt;="&amp;K$3,'Leave log'!$H:$H,"Approved")&gt;0,"X",""))</f>
      </c>
      <c r="L30">
        <f>IF(OR($A30="",L$3=""),"",IF(COUNTIFS('Leave log'!$A:$A,$A30,'Leave log'!$D:$D,"&lt;="&amp;L$3,'Leave log'!$E:$E,"&gt;="&amp;L$3,'Leave log'!$H:$H,"Approved")&gt;0,"X",""))</f>
      </c>
      <c r="M30">
        <f>IF(OR($A30="",M$3=""),"",IF(COUNTIFS('Leave log'!$A:$A,$A30,'Leave log'!$D:$D,"&lt;="&amp;M$3,'Leave log'!$E:$E,"&gt;="&amp;M$3,'Leave log'!$H:$H,"Approved")&gt;0,"X",""))</f>
      </c>
      <c r="N30">
        <f>IF(OR($A30="",N$3=""),"",IF(COUNTIFS('Leave log'!$A:$A,$A30,'Leave log'!$D:$D,"&lt;="&amp;N$3,'Leave log'!$E:$E,"&gt;="&amp;N$3,'Leave log'!$H:$H,"Approved")&gt;0,"X",""))</f>
      </c>
      <c r="O30">
        <f>IF(OR($A30="",O$3=""),"",IF(COUNTIFS('Leave log'!$A:$A,$A30,'Leave log'!$D:$D,"&lt;="&amp;O$3,'Leave log'!$E:$E,"&gt;="&amp;O$3,'Leave log'!$H:$H,"Approved")&gt;0,"X",""))</f>
      </c>
      <c r="P30">
        <f>IF(OR($A30="",P$3=""),"",IF(COUNTIFS('Leave log'!$A:$A,$A30,'Leave log'!$D:$D,"&lt;="&amp;P$3,'Leave log'!$E:$E,"&gt;="&amp;P$3,'Leave log'!$H:$H,"Approved")&gt;0,"X",""))</f>
      </c>
      <c r="Q30">
        <f>IF(OR($A30="",Q$3=""),"",IF(COUNTIFS('Leave log'!$A:$A,$A30,'Leave log'!$D:$D,"&lt;="&amp;Q$3,'Leave log'!$E:$E,"&gt;="&amp;Q$3,'Leave log'!$H:$H,"Approved")&gt;0,"X",""))</f>
      </c>
      <c r="R30">
        <f>IF(OR($A30="",R$3=""),"",IF(COUNTIFS('Leave log'!$A:$A,$A30,'Leave log'!$D:$D,"&lt;="&amp;R$3,'Leave log'!$E:$E,"&gt;="&amp;R$3,'Leave log'!$H:$H,"Approved")&gt;0,"X",""))</f>
      </c>
      <c r="S30">
        <f>IF(OR($A30="",S$3=""),"",IF(COUNTIFS('Leave log'!$A:$A,$A30,'Leave log'!$D:$D,"&lt;="&amp;S$3,'Leave log'!$E:$E,"&gt;="&amp;S$3,'Leave log'!$H:$H,"Approved")&gt;0,"X",""))</f>
      </c>
      <c r="T30">
        <f>IF(OR($A30="",T$3=""),"",IF(COUNTIFS('Leave log'!$A:$A,$A30,'Leave log'!$D:$D,"&lt;="&amp;T$3,'Leave log'!$E:$E,"&gt;="&amp;T$3,'Leave log'!$H:$H,"Approved")&gt;0,"X",""))</f>
      </c>
      <c r="U30">
        <f>IF(OR($A30="",U$3=""),"",IF(COUNTIFS('Leave log'!$A:$A,$A30,'Leave log'!$D:$D,"&lt;="&amp;U$3,'Leave log'!$E:$E,"&gt;="&amp;U$3,'Leave log'!$H:$H,"Approved")&gt;0,"X",""))</f>
      </c>
      <c r="V30">
        <f>IF(OR($A30="",V$3=""),"",IF(COUNTIFS('Leave log'!$A:$A,$A30,'Leave log'!$D:$D,"&lt;="&amp;V$3,'Leave log'!$E:$E,"&gt;="&amp;V$3,'Leave log'!$H:$H,"Approved")&gt;0,"X",""))</f>
      </c>
      <c r="W30">
        <f>IF(OR($A30="",W$3=""),"",IF(COUNTIFS('Leave log'!$A:$A,$A30,'Leave log'!$D:$D,"&lt;="&amp;W$3,'Leave log'!$E:$E,"&gt;="&amp;W$3,'Leave log'!$H:$H,"Approved")&gt;0,"X",""))</f>
      </c>
      <c r="X30">
        <f>IF(OR($A30="",X$3=""),"",IF(COUNTIFS('Leave log'!$A:$A,$A30,'Leave log'!$D:$D,"&lt;="&amp;X$3,'Leave log'!$E:$E,"&gt;="&amp;X$3,'Leave log'!$H:$H,"Approved")&gt;0,"X",""))</f>
      </c>
      <c r="Y30">
        <f>IF(OR($A30="",Y$3=""),"",IF(COUNTIFS('Leave log'!$A:$A,$A30,'Leave log'!$D:$D,"&lt;="&amp;Y$3,'Leave log'!$E:$E,"&gt;="&amp;Y$3,'Leave log'!$H:$H,"Approved")&gt;0,"X",""))</f>
      </c>
      <c r="Z30">
        <f>IF(OR($A30="",Z$3=""),"",IF(COUNTIFS('Leave log'!$A:$A,$A30,'Leave log'!$D:$D,"&lt;="&amp;Z$3,'Leave log'!$E:$E,"&gt;="&amp;Z$3,'Leave log'!$H:$H,"Approved")&gt;0,"X",""))</f>
      </c>
      <c r="AA30">
        <f>IF(OR($A30="",AA$3=""),"",IF(COUNTIFS('Leave log'!$A:$A,$A30,'Leave log'!$D:$D,"&lt;="&amp;AA$3,'Leave log'!$E:$E,"&gt;="&amp;AA$3,'Leave log'!$H:$H,"Approved")&gt;0,"X",""))</f>
      </c>
      <c r="AB30">
        <f>IF(OR($A30="",AB$3=""),"",IF(COUNTIFS('Leave log'!$A:$A,$A30,'Leave log'!$D:$D,"&lt;="&amp;AB$3,'Leave log'!$E:$E,"&gt;="&amp;AB$3,'Leave log'!$H:$H,"Approved")&gt;0,"X",""))</f>
      </c>
      <c r="AC30">
        <f>IF(OR($A30="",AC$3=""),"",IF(COUNTIFS('Leave log'!$A:$A,$A30,'Leave log'!$D:$D,"&lt;="&amp;AC$3,'Leave log'!$E:$E,"&gt;="&amp;AC$3,'Leave log'!$H:$H,"Approved")&gt;0,"X",""))</f>
      </c>
      <c r="AD30">
        <f>IF(OR($A30="",AD$3=""),"",IF(COUNTIFS('Leave log'!$A:$A,$A30,'Leave log'!$D:$D,"&lt;="&amp;AD$3,'Leave log'!$E:$E,"&gt;="&amp;AD$3,'Leave log'!$H:$H,"Approved")&gt;0,"X",""))</f>
      </c>
      <c r="AE30">
        <f>IF(OR($A30="",AE$3=""),"",IF(COUNTIFS('Leave log'!$A:$A,$A30,'Leave log'!$D:$D,"&lt;="&amp;AE$3,'Leave log'!$E:$E,"&gt;="&amp;AE$3,'Leave log'!$H:$H,"Approved")&gt;0,"X",""))</f>
      </c>
      <c r="AF30">
        <f>IF(OR($A30="",AF$3=""),"",IF(COUNTIFS('Leave log'!$A:$A,$A30,'Leave log'!$D:$D,"&lt;="&amp;AF$3,'Leave log'!$E:$E,"&gt;="&amp;AF$3,'Leave log'!$H:$H,"Approved")&gt;0,"X",""))</f>
      </c>
    </row>
    <row r="31" spans="1:32" x14ac:dyDescent="0.25">
      <c r="A31">
        <f>IF(Balances!A29="","",Balances!A29)</f>
      </c>
      <c r="B31">
        <f>IF(OR($A31="",B$3=""),"",IF(COUNTIFS('Leave log'!$A:$A,$A31,'Leave log'!$D:$D,"&lt;="&amp;B$3,'Leave log'!$E:$E,"&gt;="&amp;B$3,'Leave log'!$H:$H,"Approved")&gt;0,"X",""))</f>
      </c>
      <c r="C31">
        <f>IF(OR($A31="",C$3=""),"",IF(COUNTIFS('Leave log'!$A:$A,$A31,'Leave log'!$D:$D,"&lt;="&amp;C$3,'Leave log'!$E:$E,"&gt;="&amp;C$3,'Leave log'!$H:$H,"Approved")&gt;0,"X",""))</f>
      </c>
      <c r="D31">
        <f>IF(OR($A31="",D$3=""),"",IF(COUNTIFS('Leave log'!$A:$A,$A31,'Leave log'!$D:$D,"&lt;="&amp;D$3,'Leave log'!$E:$E,"&gt;="&amp;D$3,'Leave log'!$H:$H,"Approved")&gt;0,"X",""))</f>
      </c>
      <c r="E31">
        <f>IF(OR($A31="",E$3=""),"",IF(COUNTIFS('Leave log'!$A:$A,$A31,'Leave log'!$D:$D,"&lt;="&amp;E$3,'Leave log'!$E:$E,"&gt;="&amp;E$3,'Leave log'!$H:$H,"Approved")&gt;0,"X",""))</f>
      </c>
      <c r="F31">
        <f>IF(OR($A31="",F$3=""),"",IF(COUNTIFS('Leave log'!$A:$A,$A31,'Leave log'!$D:$D,"&lt;="&amp;F$3,'Leave log'!$E:$E,"&gt;="&amp;F$3,'Leave log'!$H:$H,"Approved")&gt;0,"X",""))</f>
      </c>
      <c r="G31">
        <f>IF(OR($A31="",G$3=""),"",IF(COUNTIFS('Leave log'!$A:$A,$A31,'Leave log'!$D:$D,"&lt;="&amp;G$3,'Leave log'!$E:$E,"&gt;="&amp;G$3,'Leave log'!$H:$H,"Approved")&gt;0,"X",""))</f>
      </c>
      <c r="H31">
        <f>IF(OR($A31="",H$3=""),"",IF(COUNTIFS('Leave log'!$A:$A,$A31,'Leave log'!$D:$D,"&lt;="&amp;H$3,'Leave log'!$E:$E,"&gt;="&amp;H$3,'Leave log'!$H:$H,"Approved")&gt;0,"X",""))</f>
      </c>
      <c r="I31">
        <f>IF(OR($A31="",I$3=""),"",IF(COUNTIFS('Leave log'!$A:$A,$A31,'Leave log'!$D:$D,"&lt;="&amp;I$3,'Leave log'!$E:$E,"&gt;="&amp;I$3,'Leave log'!$H:$H,"Approved")&gt;0,"X",""))</f>
      </c>
      <c r="J31">
        <f>IF(OR($A31="",J$3=""),"",IF(COUNTIFS('Leave log'!$A:$A,$A31,'Leave log'!$D:$D,"&lt;="&amp;J$3,'Leave log'!$E:$E,"&gt;="&amp;J$3,'Leave log'!$H:$H,"Approved")&gt;0,"X",""))</f>
      </c>
      <c r="K31">
        <f>IF(OR($A31="",K$3=""),"",IF(COUNTIFS('Leave log'!$A:$A,$A31,'Leave log'!$D:$D,"&lt;="&amp;K$3,'Leave log'!$E:$E,"&gt;="&amp;K$3,'Leave log'!$H:$H,"Approved")&gt;0,"X",""))</f>
      </c>
      <c r="L31">
        <f>IF(OR($A31="",L$3=""),"",IF(COUNTIFS('Leave log'!$A:$A,$A31,'Leave log'!$D:$D,"&lt;="&amp;L$3,'Leave log'!$E:$E,"&gt;="&amp;L$3,'Leave log'!$H:$H,"Approved")&gt;0,"X",""))</f>
      </c>
      <c r="M31">
        <f>IF(OR($A31="",M$3=""),"",IF(COUNTIFS('Leave log'!$A:$A,$A31,'Leave log'!$D:$D,"&lt;="&amp;M$3,'Leave log'!$E:$E,"&gt;="&amp;M$3,'Leave log'!$H:$H,"Approved")&gt;0,"X",""))</f>
      </c>
      <c r="N31">
        <f>IF(OR($A31="",N$3=""),"",IF(COUNTIFS('Leave log'!$A:$A,$A31,'Leave log'!$D:$D,"&lt;="&amp;N$3,'Leave log'!$E:$E,"&gt;="&amp;N$3,'Leave log'!$H:$H,"Approved")&gt;0,"X",""))</f>
      </c>
      <c r="O31">
        <f>IF(OR($A31="",O$3=""),"",IF(COUNTIFS('Leave log'!$A:$A,$A31,'Leave log'!$D:$D,"&lt;="&amp;O$3,'Leave log'!$E:$E,"&gt;="&amp;O$3,'Leave log'!$H:$H,"Approved")&gt;0,"X",""))</f>
      </c>
      <c r="P31">
        <f>IF(OR($A31="",P$3=""),"",IF(COUNTIFS('Leave log'!$A:$A,$A31,'Leave log'!$D:$D,"&lt;="&amp;P$3,'Leave log'!$E:$E,"&gt;="&amp;P$3,'Leave log'!$H:$H,"Approved")&gt;0,"X",""))</f>
      </c>
      <c r="Q31">
        <f>IF(OR($A31="",Q$3=""),"",IF(COUNTIFS('Leave log'!$A:$A,$A31,'Leave log'!$D:$D,"&lt;="&amp;Q$3,'Leave log'!$E:$E,"&gt;="&amp;Q$3,'Leave log'!$H:$H,"Approved")&gt;0,"X",""))</f>
      </c>
      <c r="R31">
        <f>IF(OR($A31="",R$3=""),"",IF(COUNTIFS('Leave log'!$A:$A,$A31,'Leave log'!$D:$D,"&lt;="&amp;R$3,'Leave log'!$E:$E,"&gt;="&amp;R$3,'Leave log'!$H:$H,"Approved")&gt;0,"X",""))</f>
      </c>
      <c r="S31">
        <f>IF(OR($A31="",S$3=""),"",IF(COUNTIFS('Leave log'!$A:$A,$A31,'Leave log'!$D:$D,"&lt;="&amp;S$3,'Leave log'!$E:$E,"&gt;="&amp;S$3,'Leave log'!$H:$H,"Approved")&gt;0,"X",""))</f>
      </c>
      <c r="T31">
        <f>IF(OR($A31="",T$3=""),"",IF(COUNTIFS('Leave log'!$A:$A,$A31,'Leave log'!$D:$D,"&lt;="&amp;T$3,'Leave log'!$E:$E,"&gt;="&amp;T$3,'Leave log'!$H:$H,"Approved")&gt;0,"X",""))</f>
      </c>
      <c r="U31">
        <f>IF(OR($A31="",U$3=""),"",IF(COUNTIFS('Leave log'!$A:$A,$A31,'Leave log'!$D:$D,"&lt;="&amp;U$3,'Leave log'!$E:$E,"&gt;="&amp;U$3,'Leave log'!$H:$H,"Approved")&gt;0,"X",""))</f>
      </c>
      <c r="V31">
        <f>IF(OR($A31="",V$3=""),"",IF(COUNTIFS('Leave log'!$A:$A,$A31,'Leave log'!$D:$D,"&lt;="&amp;V$3,'Leave log'!$E:$E,"&gt;="&amp;V$3,'Leave log'!$H:$H,"Approved")&gt;0,"X",""))</f>
      </c>
      <c r="W31">
        <f>IF(OR($A31="",W$3=""),"",IF(COUNTIFS('Leave log'!$A:$A,$A31,'Leave log'!$D:$D,"&lt;="&amp;W$3,'Leave log'!$E:$E,"&gt;="&amp;W$3,'Leave log'!$H:$H,"Approved")&gt;0,"X",""))</f>
      </c>
      <c r="X31">
        <f>IF(OR($A31="",X$3=""),"",IF(COUNTIFS('Leave log'!$A:$A,$A31,'Leave log'!$D:$D,"&lt;="&amp;X$3,'Leave log'!$E:$E,"&gt;="&amp;X$3,'Leave log'!$H:$H,"Approved")&gt;0,"X",""))</f>
      </c>
      <c r="Y31">
        <f>IF(OR($A31="",Y$3=""),"",IF(COUNTIFS('Leave log'!$A:$A,$A31,'Leave log'!$D:$D,"&lt;="&amp;Y$3,'Leave log'!$E:$E,"&gt;="&amp;Y$3,'Leave log'!$H:$H,"Approved")&gt;0,"X",""))</f>
      </c>
      <c r="Z31">
        <f>IF(OR($A31="",Z$3=""),"",IF(COUNTIFS('Leave log'!$A:$A,$A31,'Leave log'!$D:$D,"&lt;="&amp;Z$3,'Leave log'!$E:$E,"&gt;="&amp;Z$3,'Leave log'!$H:$H,"Approved")&gt;0,"X",""))</f>
      </c>
      <c r="AA31">
        <f>IF(OR($A31="",AA$3=""),"",IF(COUNTIFS('Leave log'!$A:$A,$A31,'Leave log'!$D:$D,"&lt;="&amp;AA$3,'Leave log'!$E:$E,"&gt;="&amp;AA$3,'Leave log'!$H:$H,"Approved")&gt;0,"X",""))</f>
      </c>
      <c r="AB31">
        <f>IF(OR($A31="",AB$3=""),"",IF(COUNTIFS('Leave log'!$A:$A,$A31,'Leave log'!$D:$D,"&lt;="&amp;AB$3,'Leave log'!$E:$E,"&gt;="&amp;AB$3,'Leave log'!$H:$H,"Approved")&gt;0,"X",""))</f>
      </c>
      <c r="AC31">
        <f>IF(OR($A31="",AC$3=""),"",IF(COUNTIFS('Leave log'!$A:$A,$A31,'Leave log'!$D:$D,"&lt;="&amp;AC$3,'Leave log'!$E:$E,"&gt;="&amp;AC$3,'Leave log'!$H:$H,"Approved")&gt;0,"X",""))</f>
      </c>
      <c r="AD31">
        <f>IF(OR($A31="",AD$3=""),"",IF(COUNTIFS('Leave log'!$A:$A,$A31,'Leave log'!$D:$D,"&lt;="&amp;AD$3,'Leave log'!$E:$E,"&gt;="&amp;AD$3,'Leave log'!$H:$H,"Approved")&gt;0,"X",""))</f>
      </c>
      <c r="AE31">
        <f>IF(OR($A31="",AE$3=""),"",IF(COUNTIFS('Leave log'!$A:$A,$A31,'Leave log'!$D:$D,"&lt;="&amp;AE$3,'Leave log'!$E:$E,"&gt;="&amp;AE$3,'Leave log'!$H:$H,"Approved")&gt;0,"X",""))</f>
      </c>
      <c r="AF31">
        <f>IF(OR($A31="",AF$3=""),"",IF(COUNTIFS('Leave log'!$A:$A,$A31,'Leave log'!$D:$D,"&lt;="&amp;AF$3,'Leave log'!$E:$E,"&gt;="&amp;AF$3,'Leave log'!$H:$H,"Approved")&gt;0,"X",""))</f>
      </c>
    </row>
    <row r="32" spans="1:32" x14ac:dyDescent="0.25">
      <c r="A32">
        <f>IF(Balances!A30="","",Balances!A30)</f>
      </c>
      <c r="B32">
        <f>IF(OR($A32="",B$3=""),"",IF(COUNTIFS('Leave log'!$A:$A,$A32,'Leave log'!$D:$D,"&lt;="&amp;B$3,'Leave log'!$E:$E,"&gt;="&amp;B$3,'Leave log'!$H:$H,"Approved")&gt;0,"X",""))</f>
      </c>
      <c r="C32">
        <f>IF(OR($A32="",C$3=""),"",IF(COUNTIFS('Leave log'!$A:$A,$A32,'Leave log'!$D:$D,"&lt;="&amp;C$3,'Leave log'!$E:$E,"&gt;="&amp;C$3,'Leave log'!$H:$H,"Approved")&gt;0,"X",""))</f>
      </c>
      <c r="D32">
        <f>IF(OR($A32="",D$3=""),"",IF(COUNTIFS('Leave log'!$A:$A,$A32,'Leave log'!$D:$D,"&lt;="&amp;D$3,'Leave log'!$E:$E,"&gt;="&amp;D$3,'Leave log'!$H:$H,"Approved")&gt;0,"X",""))</f>
      </c>
      <c r="E32">
        <f>IF(OR($A32="",E$3=""),"",IF(COUNTIFS('Leave log'!$A:$A,$A32,'Leave log'!$D:$D,"&lt;="&amp;E$3,'Leave log'!$E:$E,"&gt;="&amp;E$3,'Leave log'!$H:$H,"Approved")&gt;0,"X",""))</f>
      </c>
      <c r="F32">
        <f>IF(OR($A32="",F$3=""),"",IF(COUNTIFS('Leave log'!$A:$A,$A32,'Leave log'!$D:$D,"&lt;="&amp;F$3,'Leave log'!$E:$E,"&gt;="&amp;F$3,'Leave log'!$H:$H,"Approved")&gt;0,"X",""))</f>
      </c>
      <c r="G32">
        <f>IF(OR($A32="",G$3=""),"",IF(COUNTIFS('Leave log'!$A:$A,$A32,'Leave log'!$D:$D,"&lt;="&amp;G$3,'Leave log'!$E:$E,"&gt;="&amp;G$3,'Leave log'!$H:$H,"Approved")&gt;0,"X",""))</f>
      </c>
      <c r="H32">
        <f>IF(OR($A32="",H$3=""),"",IF(COUNTIFS('Leave log'!$A:$A,$A32,'Leave log'!$D:$D,"&lt;="&amp;H$3,'Leave log'!$E:$E,"&gt;="&amp;H$3,'Leave log'!$H:$H,"Approved")&gt;0,"X",""))</f>
      </c>
      <c r="I32">
        <f>IF(OR($A32="",I$3=""),"",IF(COUNTIFS('Leave log'!$A:$A,$A32,'Leave log'!$D:$D,"&lt;="&amp;I$3,'Leave log'!$E:$E,"&gt;="&amp;I$3,'Leave log'!$H:$H,"Approved")&gt;0,"X",""))</f>
      </c>
      <c r="J32">
        <f>IF(OR($A32="",J$3=""),"",IF(COUNTIFS('Leave log'!$A:$A,$A32,'Leave log'!$D:$D,"&lt;="&amp;J$3,'Leave log'!$E:$E,"&gt;="&amp;J$3,'Leave log'!$H:$H,"Approved")&gt;0,"X",""))</f>
      </c>
      <c r="K32">
        <f>IF(OR($A32="",K$3=""),"",IF(COUNTIFS('Leave log'!$A:$A,$A32,'Leave log'!$D:$D,"&lt;="&amp;K$3,'Leave log'!$E:$E,"&gt;="&amp;K$3,'Leave log'!$H:$H,"Approved")&gt;0,"X",""))</f>
      </c>
      <c r="L32">
        <f>IF(OR($A32="",L$3=""),"",IF(COUNTIFS('Leave log'!$A:$A,$A32,'Leave log'!$D:$D,"&lt;="&amp;L$3,'Leave log'!$E:$E,"&gt;="&amp;L$3,'Leave log'!$H:$H,"Approved")&gt;0,"X",""))</f>
      </c>
      <c r="M32">
        <f>IF(OR($A32="",M$3=""),"",IF(COUNTIFS('Leave log'!$A:$A,$A32,'Leave log'!$D:$D,"&lt;="&amp;M$3,'Leave log'!$E:$E,"&gt;="&amp;M$3,'Leave log'!$H:$H,"Approved")&gt;0,"X",""))</f>
      </c>
      <c r="N32">
        <f>IF(OR($A32="",N$3=""),"",IF(COUNTIFS('Leave log'!$A:$A,$A32,'Leave log'!$D:$D,"&lt;="&amp;N$3,'Leave log'!$E:$E,"&gt;="&amp;N$3,'Leave log'!$H:$H,"Approved")&gt;0,"X",""))</f>
      </c>
      <c r="O32">
        <f>IF(OR($A32="",O$3=""),"",IF(COUNTIFS('Leave log'!$A:$A,$A32,'Leave log'!$D:$D,"&lt;="&amp;O$3,'Leave log'!$E:$E,"&gt;="&amp;O$3,'Leave log'!$H:$H,"Approved")&gt;0,"X",""))</f>
      </c>
      <c r="P32">
        <f>IF(OR($A32="",P$3=""),"",IF(COUNTIFS('Leave log'!$A:$A,$A32,'Leave log'!$D:$D,"&lt;="&amp;P$3,'Leave log'!$E:$E,"&gt;="&amp;P$3,'Leave log'!$H:$H,"Approved")&gt;0,"X",""))</f>
      </c>
      <c r="Q32">
        <f>IF(OR($A32="",Q$3=""),"",IF(COUNTIFS('Leave log'!$A:$A,$A32,'Leave log'!$D:$D,"&lt;="&amp;Q$3,'Leave log'!$E:$E,"&gt;="&amp;Q$3,'Leave log'!$H:$H,"Approved")&gt;0,"X",""))</f>
      </c>
      <c r="R32">
        <f>IF(OR($A32="",R$3=""),"",IF(COUNTIFS('Leave log'!$A:$A,$A32,'Leave log'!$D:$D,"&lt;="&amp;R$3,'Leave log'!$E:$E,"&gt;="&amp;R$3,'Leave log'!$H:$H,"Approved")&gt;0,"X",""))</f>
      </c>
      <c r="S32">
        <f>IF(OR($A32="",S$3=""),"",IF(COUNTIFS('Leave log'!$A:$A,$A32,'Leave log'!$D:$D,"&lt;="&amp;S$3,'Leave log'!$E:$E,"&gt;="&amp;S$3,'Leave log'!$H:$H,"Approved")&gt;0,"X",""))</f>
      </c>
      <c r="T32">
        <f>IF(OR($A32="",T$3=""),"",IF(COUNTIFS('Leave log'!$A:$A,$A32,'Leave log'!$D:$D,"&lt;="&amp;T$3,'Leave log'!$E:$E,"&gt;="&amp;T$3,'Leave log'!$H:$H,"Approved")&gt;0,"X",""))</f>
      </c>
      <c r="U32">
        <f>IF(OR($A32="",U$3=""),"",IF(COUNTIFS('Leave log'!$A:$A,$A32,'Leave log'!$D:$D,"&lt;="&amp;U$3,'Leave log'!$E:$E,"&gt;="&amp;U$3,'Leave log'!$H:$H,"Approved")&gt;0,"X",""))</f>
      </c>
      <c r="V32">
        <f>IF(OR($A32="",V$3=""),"",IF(COUNTIFS('Leave log'!$A:$A,$A32,'Leave log'!$D:$D,"&lt;="&amp;V$3,'Leave log'!$E:$E,"&gt;="&amp;V$3,'Leave log'!$H:$H,"Approved")&gt;0,"X",""))</f>
      </c>
      <c r="W32">
        <f>IF(OR($A32="",W$3=""),"",IF(COUNTIFS('Leave log'!$A:$A,$A32,'Leave log'!$D:$D,"&lt;="&amp;W$3,'Leave log'!$E:$E,"&gt;="&amp;W$3,'Leave log'!$H:$H,"Approved")&gt;0,"X",""))</f>
      </c>
      <c r="X32">
        <f>IF(OR($A32="",X$3=""),"",IF(COUNTIFS('Leave log'!$A:$A,$A32,'Leave log'!$D:$D,"&lt;="&amp;X$3,'Leave log'!$E:$E,"&gt;="&amp;X$3,'Leave log'!$H:$H,"Approved")&gt;0,"X",""))</f>
      </c>
      <c r="Y32">
        <f>IF(OR($A32="",Y$3=""),"",IF(COUNTIFS('Leave log'!$A:$A,$A32,'Leave log'!$D:$D,"&lt;="&amp;Y$3,'Leave log'!$E:$E,"&gt;="&amp;Y$3,'Leave log'!$H:$H,"Approved")&gt;0,"X",""))</f>
      </c>
      <c r="Z32">
        <f>IF(OR($A32="",Z$3=""),"",IF(COUNTIFS('Leave log'!$A:$A,$A32,'Leave log'!$D:$D,"&lt;="&amp;Z$3,'Leave log'!$E:$E,"&gt;="&amp;Z$3,'Leave log'!$H:$H,"Approved")&gt;0,"X",""))</f>
      </c>
      <c r="AA32">
        <f>IF(OR($A32="",AA$3=""),"",IF(COUNTIFS('Leave log'!$A:$A,$A32,'Leave log'!$D:$D,"&lt;="&amp;AA$3,'Leave log'!$E:$E,"&gt;="&amp;AA$3,'Leave log'!$H:$H,"Approved")&gt;0,"X",""))</f>
      </c>
      <c r="AB32">
        <f>IF(OR($A32="",AB$3=""),"",IF(COUNTIFS('Leave log'!$A:$A,$A32,'Leave log'!$D:$D,"&lt;="&amp;AB$3,'Leave log'!$E:$E,"&gt;="&amp;AB$3,'Leave log'!$H:$H,"Approved")&gt;0,"X",""))</f>
      </c>
      <c r="AC32">
        <f>IF(OR($A32="",AC$3=""),"",IF(COUNTIFS('Leave log'!$A:$A,$A32,'Leave log'!$D:$D,"&lt;="&amp;AC$3,'Leave log'!$E:$E,"&gt;="&amp;AC$3,'Leave log'!$H:$H,"Approved")&gt;0,"X",""))</f>
      </c>
      <c r="AD32">
        <f>IF(OR($A32="",AD$3=""),"",IF(COUNTIFS('Leave log'!$A:$A,$A32,'Leave log'!$D:$D,"&lt;="&amp;AD$3,'Leave log'!$E:$E,"&gt;="&amp;AD$3,'Leave log'!$H:$H,"Approved")&gt;0,"X",""))</f>
      </c>
      <c r="AE32">
        <f>IF(OR($A32="",AE$3=""),"",IF(COUNTIFS('Leave log'!$A:$A,$A32,'Leave log'!$D:$D,"&lt;="&amp;AE$3,'Leave log'!$E:$E,"&gt;="&amp;AE$3,'Leave log'!$H:$H,"Approved")&gt;0,"X",""))</f>
      </c>
      <c r="AF32">
        <f>IF(OR($A32="",AF$3=""),"",IF(COUNTIFS('Leave log'!$A:$A,$A32,'Leave log'!$D:$D,"&lt;="&amp;AF$3,'Leave log'!$E:$E,"&gt;="&amp;AF$3,'Leave log'!$H:$H,"Approved")&gt;0,"X",""))</f>
      </c>
    </row>
    <row r="33" spans="1:32" x14ac:dyDescent="0.25">
      <c r="A33">
        <f>IF(Balances!A31="","",Balances!A31)</f>
      </c>
      <c r="B33">
        <f>IF(OR($A33="",B$3=""),"",IF(COUNTIFS('Leave log'!$A:$A,$A33,'Leave log'!$D:$D,"&lt;="&amp;B$3,'Leave log'!$E:$E,"&gt;="&amp;B$3,'Leave log'!$H:$H,"Approved")&gt;0,"X",""))</f>
      </c>
      <c r="C33">
        <f>IF(OR($A33="",C$3=""),"",IF(COUNTIFS('Leave log'!$A:$A,$A33,'Leave log'!$D:$D,"&lt;="&amp;C$3,'Leave log'!$E:$E,"&gt;="&amp;C$3,'Leave log'!$H:$H,"Approved")&gt;0,"X",""))</f>
      </c>
      <c r="D33">
        <f>IF(OR($A33="",D$3=""),"",IF(COUNTIFS('Leave log'!$A:$A,$A33,'Leave log'!$D:$D,"&lt;="&amp;D$3,'Leave log'!$E:$E,"&gt;="&amp;D$3,'Leave log'!$H:$H,"Approved")&gt;0,"X",""))</f>
      </c>
      <c r="E33">
        <f>IF(OR($A33="",E$3=""),"",IF(COUNTIFS('Leave log'!$A:$A,$A33,'Leave log'!$D:$D,"&lt;="&amp;E$3,'Leave log'!$E:$E,"&gt;="&amp;E$3,'Leave log'!$H:$H,"Approved")&gt;0,"X",""))</f>
      </c>
      <c r="F33">
        <f>IF(OR($A33="",F$3=""),"",IF(COUNTIFS('Leave log'!$A:$A,$A33,'Leave log'!$D:$D,"&lt;="&amp;F$3,'Leave log'!$E:$E,"&gt;="&amp;F$3,'Leave log'!$H:$H,"Approved")&gt;0,"X",""))</f>
      </c>
      <c r="G33">
        <f>IF(OR($A33="",G$3=""),"",IF(COUNTIFS('Leave log'!$A:$A,$A33,'Leave log'!$D:$D,"&lt;="&amp;G$3,'Leave log'!$E:$E,"&gt;="&amp;G$3,'Leave log'!$H:$H,"Approved")&gt;0,"X",""))</f>
      </c>
      <c r="H33">
        <f>IF(OR($A33="",H$3=""),"",IF(COUNTIFS('Leave log'!$A:$A,$A33,'Leave log'!$D:$D,"&lt;="&amp;H$3,'Leave log'!$E:$E,"&gt;="&amp;H$3,'Leave log'!$H:$H,"Approved")&gt;0,"X",""))</f>
      </c>
      <c r="I33">
        <f>IF(OR($A33="",I$3=""),"",IF(COUNTIFS('Leave log'!$A:$A,$A33,'Leave log'!$D:$D,"&lt;="&amp;I$3,'Leave log'!$E:$E,"&gt;="&amp;I$3,'Leave log'!$H:$H,"Approved")&gt;0,"X",""))</f>
      </c>
      <c r="J33">
        <f>IF(OR($A33="",J$3=""),"",IF(COUNTIFS('Leave log'!$A:$A,$A33,'Leave log'!$D:$D,"&lt;="&amp;J$3,'Leave log'!$E:$E,"&gt;="&amp;J$3,'Leave log'!$H:$H,"Approved")&gt;0,"X",""))</f>
      </c>
      <c r="K33">
        <f>IF(OR($A33="",K$3=""),"",IF(COUNTIFS('Leave log'!$A:$A,$A33,'Leave log'!$D:$D,"&lt;="&amp;K$3,'Leave log'!$E:$E,"&gt;="&amp;K$3,'Leave log'!$H:$H,"Approved")&gt;0,"X",""))</f>
      </c>
      <c r="L33">
        <f>IF(OR($A33="",L$3=""),"",IF(COUNTIFS('Leave log'!$A:$A,$A33,'Leave log'!$D:$D,"&lt;="&amp;L$3,'Leave log'!$E:$E,"&gt;="&amp;L$3,'Leave log'!$H:$H,"Approved")&gt;0,"X",""))</f>
      </c>
      <c r="M33">
        <f>IF(OR($A33="",M$3=""),"",IF(COUNTIFS('Leave log'!$A:$A,$A33,'Leave log'!$D:$D,"&lt;="&amp;M$3,'Leave log'!$E:$E,"&gt;="&amp;M$3,'Leave log'!$H:$H,"Approved")&gt;0,"X",""))</f>
      </c>
      <c r="N33">
        <f>IF(OR($A33="",N$3=""),"",IF(COUNTIFS('Leave log'!$A:$A,$A33,'Leave log'!$D:$D,"&lt;="&amp;N$3,'Leave log'!$E:$E,"&gt;="&amp;N$3,'Leave log'!$H:$H,"Approved")&gt;0,"X",""))</f>
      </c>
      <c r="O33">
        <f>IF(OR($A33="",O$3=""),"",IF(COUNTIFS('Leave log'!$A:$A,$A33,'Leave log'!$D:$D,"&lt;="&amp;O$3,'Leave log'!$E:$E,"&gt;="&amp;O$3,'Leave log'!$H:$H,"Approved")&gt;0,"X",""))</f>
      </c>
      <c r="P33">
        <f>IF(OR($A33="",P$3=""),"",IF(COUNTIFS('Leave log'!$A:$A,$A33,'Leave log'!$D:$D,"&lt;="&amp;P$3,'Leave log'!$E:$E,"&gt;="&amp;P$3,'Leave log'!$H:$H,"Approved")&gt;0,"X",""))</f>
      </c>
      <c r="Q33">
        <f>IF(OR($A33="",Q$3=""),"",IF(COUNTIFS('Leave log'!$A:$A,$A33,'Leave log'!$D:$D,"&lt;="&amp;Q$3,'Leave log'!$E:$E,"&gt;="&amp;Q$3,'Leave log'!$H:$H,"Approved")&gt;0,"X",""))</f>
      </c>
      <c r="R33">
        <f>IF(OR($A33="",R$3=""),"",IF(COUNTIFS('Leave log'!$A:$A,$A33,'Leave log'!$D:$D,"&lt;="&amp;R$3,'Leave log'!$E:$E,"&gt;="&amp;R$3,'Leave log'!$H:$H,"Approved")&gt;0,"X",""))</f>
      </c>
      <c r="S33">
        <f>IF(OR($A33="",S$3=""),"",IF(COUNTIFS('Leave log'!$A:$A,$A33,'Leave log'!$D:$D,"&lt;="&amp;S$3,'Leave log'!$E:$E,"&gt;="&amp;S$3,'Leave log'!$H:$H,"Approved")&gt;0,"X",""))</f>
      </c>
      <c r="T33">
        <f>IF(OR($A33="",T$3=""),"",IF(COUNTIFS('Leave log'!$A:$A,$A33,'Leave log'!$D:$D,"&lt;="&amp;T$3,'Leave log'!$E:$E,"&gt;="&amp;T$3,'Leave log'!$H:$H,"Approved")&gt;0,"X",""))</f>
      </c>
      <c r="U33">
        <f>IF(OR($A33="",U$3=""),"",IF(COUNTIFS('Leave log'!$A:$A,$A33,'Leave log'!$D:$D,"&lt;="&amp;U$3,'Leave log'!$E:$E,"&gt;="&amp;U$3,'Leave log'!$H:$H,"Approved")&gt;0,"X",""))</f>
      </c>
      <c r="V33">
        <f>IF(OR($A33="",V$3=""),"",IF(COUNTIFS('Leave log'!$A:$A,$A33,'Leave log'!$D:$D,"&lt;="&amp;V$3,'Leave log'!$E:$E,"&gt;="&amp;V$3,'Leave log'!$H:$H,"Approved")&gt;0,"X",""))</f>
      </c>
      <c r="W33">
        <f>IF(OR($A33="",W$3=""),"",IF(COUNTIFS('Leave log'!$A:$A,$A33,'Leave log'!$D:$D,"&lt;="&amp;W$3,'Leave log'!$E:$E,"&gt;="&amp;W$3,'Leave log'!$H:$H,"Approved")&gt;0,"X",""))</f>
      </c>
      <c r="X33">
        <f>IF(OR($A33="",X$3=""),"",IF(COUNTIFS('Leave log'!$A:$A,$A33,'Leave log'!$D:$D,"&lt;="&amp;X$3,'Leave log'!$E:$E,"&gt;="&amp;X$3,'Leave log'!$H:$H,"Approved")&gt;0,"X",""))</f>
      </c>
      <c r="Y33">
        <f>IF(OR($A33="",Y$3=""),"",IF(COUNTIFS('Leave log'!$A:$A,$A33,'Leave log'!$D:$D,"&lt;="&amp;Y$3,'Leave log'!$E:$E,"&gt;="&amp;Y$3,'Leave log'!$H:$H,"Approved")&gt;0,"X",""))</f>
      </c>
      <c r="Z33">
        <f>IF(OR($A33="",Z$3=""),"",IF(COUNTIFS('Leave log'!$A:$A,$A33,'Leave log'!$D:$D,"&lt;="&amp;Z$3,'Leave log'!$E:$E,"&gt;="&amp;Z$3,'Leave log'!$H:$H,"Approved")&gt;0,"X",""))</f>
      </c>
      <c r="AA33">
        <f>IF(OR($A33="",AA$3=""),"",IF(COUNTIFS('Leave log'!$A:$A,$A33,'Leave log'!$D:$D,"&lt;="&amp;AA$3,'Leave log'!$E:$E,"&gt;="&amp;AA$3,'Leave log'!$H:$H,"Approved")&gt;0,"X",""))</f>
      </c>
      <c r="AB33">
        <f>IF(OR($A33="",AB$3=""),"",IF(COUNTIFS('Leave log'!$A:$A,$A33,'Leave log'!$D:$D,"&lt;="&amp;AB$3,'Leave log'!$E:$E,"&gt;="&amp;AB$3,'Leave log'!$H:$H,"Approved")&gt;0,"X",""))</f>
      </c>
      <c r="AC33">
        <f>IF(OR($A33="",AC$3=""),"",IF(COUNTIFS('Leave log'!$A:$A,$A33,'Leave log'!$D:$D,"&lt;="&amp;AC$3,'Leave log'!$E:$E,"&gt;="&amp;AC$3,'Leave log'!$H:$H,"Approved")&gt;0,"X",""))</f>
      </c>
      <c r="AD33">
        <f>IF(OR($A33="",AD$3=""),"",IF(COUNTIFS('Leave log'!$A:$A,$A33,'Leave log'!$D:$D,"&lt;="&amp;AD$3,'Leave log'!$E:$E,"&gt;="&amp;AD$3,'Leave log'!$H:$H,"Approved")&gt;0,"X",""))</f>
      </c>
      <c r="AE33">
        <f>IF(OR($A33="",AE$3=""),"",IF(COUNTIFS('Leave log'!$A:$A,$A33,'Leave log'!$D:$D,"&lt;="&amp;AE$3,'Leave log'!$E:$E,"&gt;="&amp;AE$3,'Leave log'!$H:$H,"Approved")&gt;0,"X",""))</f>
      </c>
      <c r="AF33">
        <f>IF(OR($A33="",AF$3=""),"",IF(COUNTIFS('Leave log'!$A:$A,$A33,'Leave log'!$D:$D,"&lt;="&amp;AF$3,'Leave log'!$E:$E,"&gt;="&amp;AF$3,'Leave log'!$H:$H,"Approved")&gt;0,"X",""))</f>
      </c>
    </row>
    <row r="34" spans="1:32" x14ac:dyDescent="0.25">
      <c r="A34">
        <f>IF(Balances!A32="","",Balances!A32)</f>
      </c>
      <c r="B34">
        <f>IF(OR($A34="",B$3=""),"",IF(COUNTIFS('Leave log'!$A:$A,$A34,'Leave log'!$D:$D,"&lt;="&amp;B$3,'Leave log'!$E:$E,"&gt;="&amp;B$3,'Leave log'!$H:$H,"Approved")&gt;0,"X",""))</f>
      </c>
      <c r="C34">
        <f>IF(OR($A34="",C$3=""),"",IF(COUNTIFS('Leave log'!$A:$A,$A34,'Leave log'!$D:$D,"&lt;="&amp;C$3,'Leave log'!$E:$E,"&gt;="&amp;C$3,'Leave log'!$H:$H,"Approved")&gt;0,"X",""))</f>
      </c>
      <c r="D34">
        <f>IF(OR($A34="",D$3=""),"",IF(COUNTIFS('Leave log'!$A:$A,$A34,'Leave log'!$D:$D,"&lt;="&amp;D$3,'Leave log'!$E:$E,"&gt;="&amp;D$3,'Leave log'!$H:$H,"Approved")&gt;0,"X",""))</f>
      </c>
      <c r="E34">
        <f>IF(OR($A34="",E$3=""),"",IF(COUNTIFS('Leave log'!$A:$A,$A34,'Leave log'!$D:$D,"&lt;="&amp;E$3,'Leave log'!$E:$E,"&gt;="&amp;E$3,'Leave log'!$H:$H,"Approved")&gt;0,"X",""))</f>
      </c>
      <c r="F34">
        <f>IF(OR($A34="",F$3=""),"",IF(COUNTIFS('Leave log'!$A:$A,$A34,'Leave log'!$D:$D,"&lt;="&amp;F$3,'Leave log'!$E:$E,"&gt;="&amp;F$3,'Leave log'!$H:$H,"Approved")&gt;0,"X",""))</f>
      </c>
      <c r="G34">
        <f>IF(OR($A34="",G$3=""),"",IF(COUNTIFS('Leave log'!$A:$A,$A34,'Leave log'!$D:$D,"&lt;="&amp;G$3,'Leave log'!$E:$E,"&gt;="&amp;G$3,'Leave log'!$H:$H,"Approved")&gt;0,"X",""))</f>
      </c>
      <c r="H34">
        <f>IF(OR($A34="",H$3=""),"",IF(COUNTIFS('Leave log'!$A:$A,$A34,'Leave log'!$D:$D,"&lt;="&amp;H$3,'Leave log'!$E:$E,"&gt;="&amp;H$3,'Leave log'!$H:$H,"Approved")&gt;0,"X",""))</f>
      </c>
      <c r="I34">
        <f>IF(OR($A34="",I$3=""),"",IF(COUNTIFS('Leave log'!$A:$A,$A34,'Leave log'!$D:$D,"&lt;="&amp;I$3,'Leave log'!$E:$E,"&gt;="&amp;I$3,'Leave log'!$H:$H,"Approved")&gt;0,"X",""))</f>
      </c>
      <c r="J34">
        <f>IF(OR($A34="",J$3=""),"",IF(COUNTIFS('Leave log'!$A:$A,$A34,'Leave log'!$D:$D,"&lt;="&amp;J$3,'Leave log'!$E:$E,"&gt;="&amp;J$3,'Leave log'!$H:$H,"Approved")&gt;0,"X",""))</f>
      </c>
      <c r="K34">
        <f>IF(OR($A34="",K$3=""),"",IF(COUNTIFS('Leave log'!$A:$A,$A34,'Leave log'!$D:$D,"&lt;="&amp;K$3,'Leave log'!$E:$E,"&gt;="&amp;K$3,'Leave log'!$H:$H,"Approved")&gt;0,"X",""))</f>
      </c>
      <c r="L34">
        <f>IF(OR($A34="",L$3=""),"",IF(COUNTIFS('Leave log'!$A:$A,$A34,'Leave log'!$D:$D,"&lt;="&amp;L$3,'Leave log'!$E:$E,"&gt;="&amp;L$3,'Leave log'!$H:$H,"Approved")&gt;0,"X",""))</f>
      </c>
      <c r="M34">
        <f>IF(OR($A34="",M$3=""),"",IF(COUNTIFS('Leave log'!$A:$A,$A34,'Leave log'!$D:$D,"&lt;="&amp;M$3,'Leave log'!$E:$E,"&gt;="&amp;M$3,'Leave log'!$H:$H,"Approved")&gt;0,"X",""))</f>
      </c>
      <c r="N34">
        <f>IF(OR($A34="",N$3=""),"",IF(COUNTIFS('Leave log'!$A:$A,$A34,'Leave log'!$D:$D,"&lt;="&amp;N$3,'Leave log'!$E:$E,"&gt;="&amp;N$3,'Leave log'!$H:$H,"Approved")&gt;0,"X",""))</f>
      </c>
      <c r="O34">
        <f>IF(OR($A34="",O$3=""),"",IF(COUNTIFS('Leave log'!$A:$A,$A34,'Leave log'!$D:$D,"&lt;="&amp;O$3,'Leave log'!$E:$E,"&gt;="&amp;O$3,'Leave log'!$H:$H,"Approved")&gt;0,"X",""))</f>
      </c>
      <c r="P34">
        <f>IF(OR($A34="",P$3=""),"",IF(COUNTIFS('Leave log'!$A:$A,$A34,'Leave log'!$D:$D,"&lt;="&amp;P$3,'Leave log'!$E:$E,"&gt;="&amp;P$3,'Leave log'!$H:$H,"Approved")&gt;0,"X",""))</f>
      </c>
      <c r="Q34">
        <f>IF(OR($A34="",Q$3=""),"",IF(COUNTIFS('Leave log'!$A:$A,$A34,'Leave log'!$D:$D,"&lt;="&amp;Q$3,'Leave log'!$E:$E,"&gt;="&amp;Q$3,'Leave log'!$H:$H,"Approved")&gt;0,"X",""))</f>
      </c>
      <c r="R34">
        <f>IF(OR($A34="",R$3=""),"",IF(COUNTIFS('Leave log'!$A:$A,$A34,'Leave log'!$D:$D,"&lt;="&amp;R$3,'Leave log'!$E:$E,"&gt;="&amp;R$3,'Leave log'!$H:$H,"Approved")&gt;0,"X",""))</f>
      </c>
      <c r="S34">
        <f>IF(OR($A34="",S$3=""),"",IF(COUNTIFS('Leave log'!$A:$A,$A34,'Leave log'!$D:$D,"&lt;="&amp;S$3,'Leave log'!$E:$E,"&gt;="&amp;S$3,'Leave log'!$H:$H,"Approved")&gt;0,"X",""))</f>
      </c>
      <c r="T34">
        <f>IF(OR($A34="",T$3=""),"",IF(COUNTIFS('Leave log'!$A:$A,$A34,'Leave log'!$D:$D,"&lt;="&amp;T$3,'Leave log'!$E:$E,"&gt;="&amp;T$3,'Leave log'!$H:$H,"Approved")&gt;0,"X",""))</f>
      </c>
      <c r="U34">
        <f>IF(OR($A34="",U$3=""),"",IF(COUNTIFS('Leave log'!$A:$A,$A34,'Leave log'!$D:$D,"&lt;="&amp;U$3,'Leave log'!$E:$E,"&gt;="&amp;U$3,'Leave log'!$H:$H,"Approved")&gt;0,"X",""))</f>
      </c>
      <c r="V34">
        <f>IF(OR($A34="",V$3=""),"",IF(COUNTIFS('Leave log'!$A:$A,$A34,'Leave log'!$D:$D,"&lt;="&amp;V$3,'Leave log'!$E:$E,"&gt;="&amp;V$3,'Leave log'!$H:$H,"Approved")&gt;0,"X",""))</f>
      </c>
      <c r="W34">
        <f>IF(OR($A34="",W$3=""),"",IF(COUNTIFS('Leave log'!$A:$A,$A34,'Leave log'!$D:$D,"&lt;="&amp;W$3,'Leave log'!$E:$E,"&gt;="&amp;W$3,'Leave log'!$H:$H,"Approved")&gt;0,"X",""))</f>
      </c>
      <c r="X34">
        <f>IF(OR($A34="",X$3=""),"",IF(COUNTIFS('Leave log'!$A:$A,$A34,'Leave log'!$D:$D,"&lt;="&amp;X$3,'Leave log'!$E:$E,"&gt;="&amp;X$3,'Leave log'!$H:$H,"Approved")&gt;0,"X",""))</f>
      </c>
      <c r="Y34">
        <f>IF(OR($A34="",Y$3=""),"",IF(COUNTIFS('Leave log'!$A:$A,$A34,'Leave log'!$D:$D,"&lt;="&amp;Y$3,'Leave log'!$E:$E,"&gt;="&amp;Y$3,'Leave log'!$H:$H,"Approved")&gt;0,"X",""))</f>
      </c>
      <c r="Z34">
        <f>IF(OR($A34="",Z$3=""),"",IF(COUNTIFS('Leave log'!$A:$A,$A34,'Leave log'!$D:$D,"&lt;="&amp;Z$3,'Leave log'!$E:$E,"&gt;="&amp;Z$3,'Leave log'!$H:$H,"Approved")&gt;0,"X",""))</f>
      </c>
      <c r="AA34">
        <f>IF(OR($A34="",AA$3=""),"",IF(COUNTIFS('Leave log'!$A:$A,$A34,'Leave log'!$D:$D,"&lt;="&amp;AA$3,'Leave log'!$E:$E,"&gt;="&amp;AA$3,'Leave log'!$H:$H,"Approved")&gt;0,"X",""))</f>
      </c>
      <c r="AB34">
        <f>IF(OR($A34="",AB$3=""),"",IF(COUNTIFS('Leave log'!$A:$A,$A34,'Leave log'!$D:$D,"&lt;="&amp;AB$3,'Leave log'!$E:$E,"&gt;="&amp;AB$3,'Leave log'!$H:$H,"Approved")&gt;0,"X",""))</f>
      </c>
      <c r="AC34">
        <f>IF(OR($A34="",AC$3=""),"",IF(COUNTIFS('Leave log'!$A:$A,$A34,'Leave log'!$D:$D,"&lt;="&amp;AC$3,'Leave log'!$E:$E,"&gt;="&amp;AC$3,'Leave log'!$H:$H,"Approved")&gt;0,"X",""))</f>
      </c>
      <c r="AD34">
        <f>IF(OR($A34="",AD$3=""),"",IF(COUNTIFS('Leave log'!$A:$A,$A34,'Leave log'!$D:$D,"&lt;="&amp;AD$3,'Leave log'!$E:$E,"&gt;="&amp;AD$3,'Leave log'!$H:$H,"Approved")&gt;0,"X",""))</f>
      </c>
      <c r="AE34">
        <f>IF(OR($A34="",AE$3=""),"",IF(COUNTIFS('Leave log'!$A:$A,$A34,'Leave log'!$D:$D,"&lt;="&amp;AE$3,'Leave log'!$E:$E,"&gt;="&amp;AE$3,'Leave log'!$H:$H,"Approved")&gt;0,"X",""))</f>
      </c>
      <c r="AF34">
        <f>IF(OR($A34="",AF$3=""),"",IF(COUNTIFS('Leave log'!$A:$A,$A34,'Leave log'!$D:$D,"&lt;="&amp;AF$3,'Leave log'!$E:$E,"&gt;="&amp;AF$3,'Leave log'!$H:$H,"Approved")&gt;0,"X",""))</f>
      </c>
    </row>
    <row r="35" spans="1:32" x14ac:dyDescent="0.25">
      <c r="A35">
        <f>IF(Balances!A33="","",Balances!A33)</f>
      </c>
      <c r="B35">
        <f>IF(OR($A35="",B$3=""),"",IF(COUNTIFS('Leave log'!$A:$A,$A35,'Leave log'!$D:$D,"&lt;="&amp;B$3,'Leave log'!$E:$E,"&gt;="&amp;B$3,'Leave log'!$H:$H,"Approved")&gt;0,"X",""))</f>
      </c>
      <c r="C35">
        <f>IF(OR($A35="",C$3=""),"",IF(COUNTIFS('Leave log'!$A:$A,$A35,'Leave log'!$D:$D,"&lt;="&amp;C$3,'Leave log'!$E:$E,"&gt;="&amp;C$3,'Leave log'!$H:$H,"Approved")&gt;0,"X",""))</f>
      </c>
      <c r="D35">
        <f>IF(OR($A35="",D$3=""),"",IF(COUNTIFS('Leave log'!$A:$A,$A35,'Leave log'!$D:$D,"&lt;="&amp;D$3,'Leave log'!$E:$E,"&gt;="&amp;D$3,'Leave log'!$H:$H,"Approved")&gt;0,"X",""))</f>
      </c>
      <c r="E35">
        <f>IF(OR($A35="",E$3=""),"",IF(COUNTIFS('Leave log'!$A:$A,$A35,'Leave log'!$D:$D,"&lt;="&amp;E$3,'Leave log'!$E:$E,"&gt;="&amp;E$3,'Leave log'!$H:$H,"Approved")&gt;0,"X",""))</f>
      </c>
      <c r="F35">
        <f>IF(OR($A35="",F$3=""),"",IF(COUNTIFS('Leave log'!$A:$A,$A35,'Leave log'!$D:$D,"&lt;="&amp;F$3,'Leave log'!$E:$E,"&gt;="&amp;F$3,'Leave log'!$H:$H,"Approved")&gt;0,"X",""))</f>
      </c>
      <c r="G35">
        <f>IF(OR($A35="",G$3=""),"",IF(COUNTIFS('Leave log'!$A:$A,$A35,'Leave log'!$D:$D,"&lt;="&amp;G$3,'Leave log'!$E:$E,"&gt;="&amp;G$3,'Leave log'!$H:$H,"Approved")&gt;0,"X",""))</f>
      </c>
      <c r="H35">
        <f>IF(OR($A35="",H$3=""),"",IF(COUNTIFS('Leave log'!$A:$A,$A35,'Leave log'!$D:$D,"&lt;="&amp;H$3,'Leave log'!$E:$E,"&gt;="&amp;H$3,'Leave log'!$H:$H,"Approved")&gt;0,"X",""))</f>
      </c>
      <c r="I35">
        <f>IF(OR($A35="",I$3=""),"",IF(COUNTIFS('Leave log'!$A:$A,$A35,'Leave log'!$D:$D,"&lt;="&amp;I$3,'Leave log'!$E:$E,"&gt;="&amp;I$3,'Leave log'!$H:$H,"Approved")&gt;0,"X",""))</f>
      </c>
      <c r="J35">
        <f>IF(OR($A35="",J$3=""),"",IF(COUNTIFS('Leave log'!$A:$A,$A35,'Leave log'!$D:$D,"&lt;="&amp;J$3,'Leave log'!$E:$E,"&gt;="&amp;J$3,'Leave log'!$H:$H,"Approved")&gt;0,"X",""))</f>
      </c>
      <c r="K35">
        <f>IF(OR($A35="",K$3=""),"",IF(COUNTIFS('Leave log'!$A:$A,$A35,'Leave log'!$D:$D,"&lt;="&amp;K$3,'Leave log'!$E:$E,"&gt;="&amp;K$3,'Leave log'!$H:$H,"Approved")&gt;0,"X",""))</f>
      </c>
      <c r="L35">
        <f>IF(OR($A35="",L$3=""),"",IF(COUNTIFS('Leave log'!$A:$A,$A35,'Leave log'!$D:$D,"&lt;="&amp;L$3,'Leave log'!$E:$E,"&gt;="&amp;L$3,'Leave log'!$H:$H,"Approved")&gt;0,"X",""))</f>
      </c>
      <c r="M35">
        <f>IF(OR($A35="",M$3=""),"",IF(COUNTIFS('Leave log'!$A:$A,$A35,'Leave log'!$D:$D,"&lt;="&amp;M$3,'Leave log'!$E:$E,"&gt;="&amp;M$3,'Leave log'!$H:$H,"Approved")&gt;0,"X",""))</f>
      </c>
      <c r="N35">
        <f>IF(OR($A35="",N$3=""),"",IF(COUNTIFS('Leave log'!$A:$A,$A35,'Leave log'!$D:$D,"&lt;="&amp;N$3,'Leave log'!$E:$E,"&gt;="&amp;N$3,'Leave log'!$H:$H,"Approved")&gt;0,"X",""))</f>
      </c>
      <c r="O35">
        <f>IF(OR($A35="",O$3=""),"",IF(COUNTIFS('Leave log'!$A:$A,$A35,'Leave log'!$D:$D,"&lt;="&amp;O$3,'Leave log'!$E:$E,"&gt;="&amp;O$3,'Leave log'!$H:$H,"Approved")&gt;0,"X",""))</f>
      </c>
      <c r="P35">
        <f>IF(OR($A35="",P$3=""),"",IF(COUNTIFS('Leave log'!$A:$A,$A35,'Leave log'!$D:$D,"&lt;="&amp;P$3,'Leave log'!$E:$E,"&gt;="&amp;P$3,'Leave log'!$H:$H,"Approved")&gt;0,"X",""))</f>
      </c>
      <c r="Q35">
        <f>IF(OR($A35="",Q$3=""),"",IF(COUNTIFS('Leave log'!$A:$A,$A35,'Leave log'!$D:$D,"&lt;="&amp;Q$3,'Leave log'!$E:$E,"&gt;="&amp;Q$3,'Leave log'!$H:$H,"Approved")&gt;0,"X",""))</f>
      </c>
      <c r="R35">
        <f>IF(OR($A35="",R$3=""),"",IF(COUNTIFS('Leave log'!$A:$A,$A35,'Leave log'!$D:$D,"&lt;="&amp;R$3,'Leave log'!$E:$E,"&gt;="&amp;R$3,'Leave log'!$H:$H,"Approved")&gt;0,"X",""))</f>
      </c>
      <c r="S35">
        <f>IF(OR($A35="",S$3=""),"",IF(COUNTIFS('Leave log'!$A:$A,$A35,'Leave log'!$D:$D,"&lt;="&amp;S$3,'Leave log'!$E:$E,"&gt;="&amp;S$3,'Leave log'!$H:$H,"Approved")&gt;0,"X",""))</f>
      </c>
      <c r="T35">
        <f>IF(OR($A35="",T$3=""),"",IF(COUNTIFS('Leave log'!$A:$A,$A35,'Leave log'!$D:$D,"&lt;="&amp;T$3,'Leave log'!$E:$E,"&gt;="&amp;T$3,'Leave log'!$H:$H,"Approved")&gt;0,"X",""))</f>
      </c>
      <c r="U35">
        <f>IF(OR($A35="",U$3=""),"",IF(COUNTIFS('Leave log'!$A:$A,$A35,'Leave log'!$D:$D,"&lt;="&amp;U$3,'Leave log'!$E:$E,"&gt;="&amp;U$3,'Leave log'!$H:$H,"Approved")&gt;0,"X",""))</f>
      </c>
      <c r="V35">
        <f>IF(OR($A35="",V$3=""),"",IF(COUNTIFS('Leave log'!$A:$A,$A35,'Leave log'!$D:$D,"&lt;="&amp;V$3,'Leave log'!$E:$E,"&gt;="&amp;V$3,'Leave log'!$H:$H,"Approved")&gt;0,"X",""))</f>
      </c>
      <c r="W35">
        <f>IF(OR($A35="",W$3=""),"",IF(COUNTIFS('Leave log'!$A:$A,$A35,'Leave log'!$D:$D,"&lt;="&amp;W$3,'Leave log'!$E:$E,"&gt;="&amp;W$3,'Leave log'!$H:$H,"Approved")&gt;0,"X",""))</f>
      </c>
      <c r="X35">
        <f>IF(OR($A35="",X$3=""),"",IF(COUNTIFS('Leave log'!$A:$A,$A35,'Leave log'!$D:$D,"&lt;="&amp;X$3,'Leave log'!$E:$E,"&gt;="&amp;X$3,'Leave log'!$H:$H,"Approved")&gt;0,"X",""))</f>
      </c>
      <c r="Y35">
        <f>IF(OR($A35="",Y$3=""),"",IF(COUNTIFS('Leave log'!$A:$A,$A35,'Leave log'!$D:$D,"&lt;="&amp;Y$3,'Leave log'!$E:$E,"&gt;="&amp;Y$3,'Leave log'!$H:$H,"Approved")&gt;0,"X",""))</f>
      </c>
      <c r="Z35">
        <f>IF(OR($A35="",Z$3=""),"",IF(COUNTIFS('Leave log'!$A:$A,$A35,'Leave log'!$D:$D,"&lt;="&amp;Z$3,'Leave log'!$E:$E,"&gt;="&amp;Z$3,'Leave log'!$H:$H,"Approved")&gt;0,"X",""))</f>
      </c>
      <c r="AA35">
        <f>IF(OR($A35="",AA$3=""),"",IF(COUNTIFS('Leave log'!$A:$A,$A35,'Leave log'!$D:$D,"&lt;="&amp;AA$3,'Leave log'!$E:$E,"&gt;="&amp;AA$3,'Leave log'!$H:$H,"Approved")&gt;0,"X",""))</f>
      </c>
      <c r="AB35">
        <f>IF(OR($A35="",AB$3=""),"",IF(COUNTIFS('Leave log'!$A:$A,$A35,'Leave log'!$D:$D,"&lt;="&amp;AB$3,'Leave log'!$E:$E,"&gt;="&amp;AB$3,'Leave log'!$H:$H,"Approved")&gt;0,"X",""))</f>
      </c>
      <c r="AC35">
        <f>IF(OR($A35="",AC$3=""),"",IF(COUNTIFS('Leave log'!$A:$A,$A35,'Leave log'!$D:$D,"&lt;="&amp;AC$3,'Leave log'!$E:$E,"&gt;="&amp;AC$3,'Leave log'!$H:$H,"Approved")&gt;0,"X",""))</f>
      </c>
      <c r="AD35">
        <f>IF(OR($A35="",AD$3=""),"",IF(COUNTIFS('Leave log'!$A:$A,$A35,'Leave log'!$D:$D,"&lt;="&amp;AD$3,'Leave log'!$E:$E,"&gt;="&amp;AD$3,'Leave log'!$H:$H,"Approved")&gt;0,"X",""))</f>
      </c>
      <c r="AE35">
        <f>IF(OR($A35="",AE$3=""),"",IF(COUNTIFS('Leave log'!$A:$A,$A35,'Leave log'!$D:$D,"&lt;="&amp;AE$3,'Leave log'!$E:$E,"&gt;="&amp;AE$3,'Leave log'!$H:$H,"Approved")&gt;0,"X",""))</f>
      </c>
      <c r="AF35">
        <f>IF(OR($A35="",AF$3=""),"",IF(COUNTIFS('Leave log'!$A:$A,$A35,'Leave log'!$D:$D,"&lt;="&amp;AF$3,'Leave log'!$E:$E,"&gt;="&amp;AF$3,'Leave log'!$H:$H,"Approved")&gt;0,"X",""))</f>
      </c>
    </row>
    <row r="36" spans="1:32" x14ac:dyDescent="0.25">
      <c r="A36">
        <f>IF(Balances!A34="","",Balances!A34)</f>
      </c>
      <c r="B36">
        <f>IF(OR($A36="",B$3=""),"",IF(COUNTIFS('Leave log'!$A:$A,$A36,'Leave log'!$D:$D,"&lt;="&amp;B$3,'Leave log'!$E:$E,"&gt;="&amp;B$3,'Leave log'!$H:$H,"Approved")&gt;0,"X",""))</f>
      </c>
      <c r="C36">
        <f>IF(OR($A36="",C$3=""),"",IF(COUNTIFS('Leave log'!$A:$A,$A36,'Leave log'!$D:$D,"&lt;="&amp;C$3,'Leave log'!$E:$E,"&gt;="&amp;C$3,'Leave log'!$H:$H,"Approved")&gt;0,"X",""))</f>
      </c>
      <c r="D36">
        <f>IF(OR($A36="",D$3=""),"",IF(COUNTIFS('Leave log'!$A:$A,$A36,'Leave log'!$D:$D,"&lt;="&amp;D$3,'Leave log'!$E:$E,"&gt;="&amp;D$3,'Leave log'!$H:$H,"Approved")&gt;0,"X",""))</f>
      </c>
      <c r="E36">
        <f>IF(OR($A36="",E$3=""),"",IF(COUNTIFS('Leave log'!$A:$A,$A36,'Leave log'!$D:$D,"&lt;="&amp;E$3,'Leave log'!$E:$E,"&gt;="&amp;E$3,'Leave log'!$H:$H,"Approved")&gt;0,"X",""))</f>
      </c>
      <c r="F36">
        <f>IF(OR($A36="",F$3=""),"",IF(COUNTIFS('Leave log'!$A:$A,$A36,'Leave log'!$D:$D,"&lt;="&amp;F$3,'Leave log'!$E:$E,"&gt;="&amp;F$3,'Leave log'!$H:$H,"Approved")&gt;0,"X",""))</f>
      </c>
      <c r="G36">
        <f>IF(OR($A36="",G$3=""),"",IF(COUNTIFS('Leave log'!$A:$A,$A36,'Leave log'!$D:$D,"&lt;="&amp;G$3,'Leave log'!$E:$E,"&gt;="&amp;G$3,'Leave log'!$H:$H,"Approved")&gt;0,"X",""))</f>
      </c>
      <c r="H36">
        <f>IF(OR($A36="",H$3=""),"",IF(COUNTIFS('Leave log'!$A:$A,$A36,'Leave log'!$D:$D,"&lt;="&amp;H$3,'Leave log'!$E:$E,"&gt;="&amp;H$3,'Leave log'!$H:$H,"Approved")&gt;0,"X",""))</f>
      </c>
      <c r="I36">
        <f>IF(OR($A36="",I$3=""),"",IF(COUNTIFS('Leave log'!$A:$A,$A36,'Leave log'!$D:$D,"&lt;="&amp;I$3,'Leave log'!$E:$E,"&gt;="&amp;I$3,'Leave log'!$H:$H,"Approved")&gt;0,"X",""))</f>
      </c>
      <c r="J36">
        <f>IF(OR($A36="",J$3=""),"",IF(COUNTIFS('Leave log'!$A:$A,$A36,'Leave log'!$D:$D,"&lt;="&amp;J$3,'Leave log'!$E:$E,"&gt;="&amp;J$3,'Leave log'!$H:$H,"Approved")&gt;0,"X",""))</f>
      </c>
      <c r="K36">
        <f>IF(OR($A36="",K$3=""),"",IF(COUNTIFS('Leave log'!$A:$A,$A36,'Leave log'!$D:$D,"&lt;="&amp;K$3,'Leave log'!$E:$E,"&gt;="&amp;K$3,'Leave log'!$H:$H,"Approved")&gt;0,"X",""))</f>
      </c>
      <c r="L36">
        <f>IF(OR($A36="",L$3=""),"",IF(COUNTIFS('Leave log'!$A:$A,$A36,'Leave log'!$D:$D,"&lt;="&amp;L$3,'Leave log'!$E:$E,"&gt;="&amp;L$3,'Leave log'!$H:$H,"Approved")&gt;0,"X",""))</f>
      </c>
      <c r="M36">
        <f>IF(OR($A36="",M$3=""),"",IF(COUNTIFS('Leave log'!$A:$A,$A36,'Leave log'!$D:$D,"&lt;="&amp;M$3,'Leave log'!$E:$E,"&gt;="&amp;M$3,'Leave log'!$H:$H,"Approved")&gt;0,"X",""))</f>
      </c>
      <c r="N36">
        <f>IF(OR($A36="",N$3=""),"",IF(COUNTIFS('Leave log'!$A:$A,$A36,'Leave log'!$D:$D,"&lt;="&amp;N$3,'Leave log'!$E:$E,"&gt;="&amp;N$3,'Leave log'!$H:$H,"Approved")&gt;0,"X",""))</f>
      </c>
      <c r="O36">
        <f>IF(OR($A36="",O$3=""),"",IF(COUNTIFS('Leave log'!$A:$A,$A36,'Leave log'!$D:$D,"&lt;="&amp;O$3,'Leave log'!$E:$E,"&gt;="&amp;O$3,'Leave log'!$H:$H,"Approved")&gt;0,"X",""))</f>
      </c>
      <c r="P36">
        <f>IF(OR($A36="",P$3=""),"",IF(COUNTIFS('Leave log'!$A:$A,$A36,'Leave log'!$D:$D,"&lt;="&amp;P$3,'Leave log'!$E:$E,"&gt;="&amp;P$3,'Leave log'!$H:$H,"Approved")&gt;0,"X",""))</f>
      </c>
      <c r="Q36">
        <f>IF(OR($A36="",Q$3=""),"",IF(COUNTIFS('Leave log'!$A:$A,$A36,'Leave log'!$D:$D,"&lt;="&amp;Q$3,'Leave log'!$E:$E,"&gt;="&amp;Q$3,'Leave log'!$H:$H,"Approved")&gt;0,"X",""))</f>
      </c>
      <c r="R36">
        <f>IF(OR($A36="",R$3=""),"",IF(COUNTIFS('Leave log'!$A:$A,$A36,'Leave log'!$D:$D,"&lt;="&amp;R$3,'Leave log'!$E:$E,"&gt;="&amp;R$3,'Leave log'!$H:$H,"Approved")&gt;0,"X",""))</f>
      </c>
      <c r="S36">
        <f>IF(OR($A36="",S$3=""),"",IF(COUNTIFS('Leave log'!$A:$A,$A36,'Leave log'!$D:$D,"&lt;="&amp;S$3,'Leave log'!$E:$E,"&gt;="&amp;S$3,'Leave log'!$H:$H,"Approved")&gt;0,"X",""))</f>
      </c>
      <c r="T36">
        <f>IF(OR($A36="",T$3=""),"",IF(COUNTIFS('Leave log'!$A:$A,$A36,'Leave log'!$D:$D,"&lt;="&amp;T$3,'Leave log'!$E:$E,"&gt;="&amp;T$3,'Leave log'!$H:$H,"Approved")&gt;0,"X",""))</f>
      </c>
      <c r="U36">
        <f>IF(OR($A36="",U$3=""),"",IF(COUNTIFS('Leave log'!$A:$A,$A36,'Leave log'!$D:$D,"&lt;="&amp;U$3,'Leave log'!$E:$E,"&gt;="&amp;U$3,'Leave log'!$H:$H,"Approved")&gt;0,"X",""))</f>
      </c>
      <c r="V36">
        <f>IF(OR($A36="",V$3=""),"",IF(COUNTIFS('Leave log'!$A:$A,$A36,'Leave log'!$D:$D,"&lt;="&amp;V$3,'Leave log'!$E:$E,"&gt;="&amp;V$3,'Leave log'!$H:$H,"Approved")&gt;0,"X",""))</f>
      </c>
      <c r="W36">
        <f>IF(OR($A36="",W$3=""),"",IF(COUNTIFS('Leave log'!$A:$A,$A36,'Leave log'!$D:$D,"&lt;="&amp;W$3,'Leave log'!$E:$E,"&gt;="&amp;W$3,'Leave log'!$H:$H,"Approved")&gt;0,"X",""))</f>
      </c>
      <c r="X36">
        <f>IF(OR($A36="",X$3=""),"",IF(COUNTIFS('Leave log'!$A:$A,$A36,'Leave log'!$D:$D,"&lt;="&amp;X$3,'Leave log'!$E:$E,"&gt;="&amp;X$3,'Leave log'!$H:$H,"Approved")&gt;0,"X",""))</f>
      </c>
      <c r="Y36">
        <f>IF(OR($A36="",Y$3=""),"",IF(COUNTIFS('Leave log'!$A:$A,$A36,'Leave log'!$D:$D,"&lt;="&amp;Y$3,'Leave log'!$E:$E,"&gt;="&amp;Y$3,'Leave log'!$H:$H,"Approved")&gt;0,"X",""))</f>
      </c>
      <c r="Z36">
        <f>IF(OR($A36="",Z$3=""),"",IF(COUNTIFS('Leave log'!$A:$A,$A36,'Leave log'!$D:$D,"&lt;="&amp;Z$3,'Leave log'!$E:$E,"&gt;="&amp;Z$3,'Leave log'!$H:$H,"Approved")&gt;0,"X",""))</f>
      </c>
      <c r="AA36">
        <f>IF(OR($A36="",AA$3=""),"",IF(COUNTIFS('Leave log'!$A:$A,$A36,'Leave log'!$D:$D,"&lt;="&amp;AA$3,'Leave log'!$E:$E,"&gt;="&amp;AA$3,'Leave log'!$H:$H,"Approved")&gt;0,"X",""))</f>
      </c>
      <c r="AB36">
        <f>IF(OR($A36="",AB$3=""),"",IF(COUNTIFS('Leave log'!$A:$A,$A36,'Leave log'!$D:$D,"&lt;="&amp;AB$3,'Leave log'!$E:$E,"&gt;="&amp;AB$3,'Leave log'!$H:$H,"Approved")&gt;0,"X",""))</f>
      </c>
      <c r="AC36">
        <f>IF(OR($A36="",AC$3=""),"",IF(COUNTIFS('Leave log'!$A:$A,$A36,'Leave log'!$D:$D,"&lt;="&amp;AC$3,'Leave log'!$E:$E,"&gt;="&amp;AC$3,'Leave log'!$H:$H,"Approved")&gt;0,"X",""))</f>
      </c>
      <c r="AD36">
        <f>IF(OR($A36="",AD$3=""),"",IF(COUNTIFS('Leave log'!$A:$A,$A36,'Leave log'!$D:$D,"&lt;="&amp;AD$3,'Leave log'!$E:$E,"&gt;="&amp;AD$3,'Leave log'!$H:$H,"Approved")&gt;0,"X",""))</f>
      </c>
      <c r="AE36">
        <f>IF(OR($A36="",AE$3=""),"",IF(COUNTIFS('Leave log'!$A:$A,$A36,'Leave log'!$D:$D,"&lt;="&amp;AE$3,'Leave log'!$E:$E,"&gt;="&amp;AE$3,'Leave log'!$H:$H,"Approved")&gt;0,"X",""))</f>
      </c>
      <c r="AF36">
        <f>IF(OR($A36="",AF$3=""),"",IF(COUNTIFS('Leave log'!$A:$A,$A36,'Leave log'!$D:$D,"&lt;="&amp;AF$3,'Leave log'!$E:$E,"&gt;="&amp;AF$3,'Leave log'!$H:$H,"Approved")&gt;0,"X",""))</f>
      </c>
    </row>
    <row r="37" spans="1:32" x14ac:dyDescent="0.25">
      <c r="A37">
        <f>IF(Balances!A35="","",Balances!A35)</f>
      </c>
      <c r="B37">
        <f>IF(OR($A37="",B$3=""),"",IF(COUNTIFS('Leave log'!$A:$A,$A37,'Leave log'!$D:$D,"&lt;="&amp;B$3,'Leave log'!$E:$E,"&gt;="&amp;B$3,'Leave log'!$H:$H,"Approved")&gt;0,"X",""))</f>
      </c>
      <c r="C37">
        <f>IF(OR($A37="",C$3=""),"",IF(COUNTIFS('Leave log'!$A:$A,$A37,'Leave log'!$D:$D,"&lt;="&amp;C$3,'Leave log'!$E:$E,"&gt;="&amp;C$3,'Leave log'!$H:$H,"Approved")&gt;0,"X",""))</f>
      </c>
      <c r="D37">
        <f>IF(OR($A37="",D$3=""),"",IF(COUNTIFS('Leave log'!$A:$A,$A37,'Leave log'!$D:$D,"&lt;="&amp;D$3,'Leave log'!$E:$E,"&gt;="&amp;D$3,'Leave log'!$H:$H,"Approved")&gt;0,"X",""))</f>
      </c>
      <c r="E37">
        <f>IF(OR($A37="",E$3=""),"",IF(COUNTIFS('Leave log'!$A:$A,$A37,'Leave log'!$D:$D,"&lt;="&amp;E$3,'Leave log'!$E:$E,"&gt;="&amp;E$3,'Leave log'!$H:$H,"Approved")&gt;0,"X",""))</f>
      </c>
      <c r="F37">
        <f>IF(OR($A37="",F$3=""),"",IF(COUNTIFS('Leave log'!$A:$A,$A37,'Leave log'!$D:$D,"&lt;="&amp;F$3,'Leave log'!$E:$E,"&gt;="&amp;F$3,'Leave log'!$H:$H,"Approved")&gt;0,"X",""))</f>
      </c>
      <c r="G37">
        <f>IF(OR($A37="",G$3=""),"",IF(COUNTIFS('Leave log'!$A:$A,$A37,'Leave log'!$D:$D,"&lt;="&amp;G$3,'Leave log'!$E:$E,"&gt;="&amp;G$3,'Leave log'!$H:$H,"Approved")&gt;0,"X",""))</f>
      </c>
      <c r="H37">
        <f>IF(OR($A37="",H$3=""),"",IF(COUNTIFS('Leave log'!$A:$A,$A37,'Leave log'!$D:$D,"&lt;="&amp;H$3,'Leave log'!$E:$E,"&gt;="&amp;H$3,'Leave log'!$H:$H,"Approved")&gt;0,"X",""))</f>
      </c>
      <c r="I37">
        <f>IF(OR($A37="",I$3=""),"",IF(COUNTIFS('Leave log'!$A:$A,$A37,'Leave log'!$D:$D,"&lt;="&amp;I$3,'Leave log'!$E:$E,"&gt;="&amp;I$3,'Leave log'!$H:$H,"Approved")&gt;0,"X",""))</f>
      </c>
      <c r="J37">
        <f>IF(OR($A37="",J$3=""),"",IF(COUNTIFS('Leave log'!$A:$A,$A37,'Leave log'!$D:$D,"&lt;="&amp;J$3,'Leave log'!$E:$E,"&gt;="&amp;J$3,'Leave log'!$H:$H,"Approved")&gt;0,"X",""))</f>
      </c>
      <c r="K37">
        <f>IF(OR($A37="",K$3=""),"",IF(COUNTIFS('Leave log'!$A:$A,$A37,'Leave log'!$D:$D,"&lt;="&amp;K$3,'Leave log'!$E:$E,"&gt;="&amp;K$3,'Leave log'!$H:$H,"Approved")&gt;0,"X",""))</f>
      </c>
      <c r="L37">
        <f>IF(OR($A37="",L$3=""),"",IF(COUNTIFS('Leave log'!$A:$A,$A37,'Leave log'!$D:$D,"&lt;="&amp;L$3,'Leave log'!$E:$E,"&gt;="&amp;L$3,'Leave log'!$H:$H,"Approved")&gt;0,"X",""))</f>
      </c>
      <c r="M37">
        <f>IF(OR($A37="",M$3=""),"",IF(COUNTIFS('Leave log'!$A:$A,$A37,'Leave log'!$D:$D,"&lt;="&amp;M$3,'Leave log'!$E:$E,"&gt;="&amp;M$3,'Leave log'!$H:$H,"Approved")&gt;0,"X",""))</f>
      </c>
      <c r="N37">
        <f>IF(OR($A37="",N$3=""),"",IF(COUNTIFS('Leave log'!$A:$A,$A37,'Leave log'!$D:$D,"&lt;="&amp;N$3,'Leave log'!$E:$E,"&gt;="&amp;N$3,'Leave log'!$H:$H,"Approved")&gt;0,"X",""))</f>
      </c>
      <c r="O37">
        <f>IF(OR($A37="",O$3=""),"",IF(COUNTIFS('Leave log'!$A:$A,$A37,'Leave log'!$D:$D,"&lt;="&amp;O$3,'Leave log'!$E:$E,"&gt;="&amp;O$3,'Leave log'!$H:$H,"Approved")&gt;0,"X",""))</f>
      </c>
      <c r="P37">
        <f>IF(OR($A37="",P$3=""),"",IF(COUNTIFS('Leave log'!$A:$A,$A37,'Leave log'!$D:$D,"&lt;="&amp;P$3,'Leave log'!$E:$E,"&gt;="&amp;P$3,'Leave log'!$H:$H,"Approved")&gt;0,"X",""))</f>
      </c>
      <c r="Q37">
        <f>IF(OR($A37="",Q$3=""),"",IF(COUNTIFS('Leave log'!$A:$A,$A37,'Leave log'!$D:$D,"&lt;="&amp;Q$3,'Leave log'!$E:$E,"&gt;="&amp;Q$3,'Leave log'!$H:$H,"Approved")&gt;0,"X",""))</f>
      </c>
      <c r="R37">
        <f>IF(OR($A37="",R$3=""),"",IF(COUNTIFS('Leave log'!$A:$A,$A37,'Leave log'!$D:$D,"&lt;="&amp;R$3,'Leave log'!$E:$E,"&gt;="&amp;R$3,'Leave log'!$H:$H,"Approved")&gt;0,"X",""))</f>
      </c>
      <c r="S37">
        <f>IF(OR($A37="",S$3=""),"",IF(COUNTIFS('Leave log'!$A:$A,$A37,'Leave log'!$D:$D,"&lt;="&amp;S$3,'Leave log'!$E:$E,"&gt;="&amp;S$3,'Leave log'!$H:$H,"Approved")&gt;0,"X",""))</f>
      </c>
      <c r="T37">
        <f>IF(OR($A37="",T$3=""),"",IF(COUNTIFS('Leave log'!$A:$A,$A37,'Leave log'!$D:$D,"&lt;="&amp;T$3,'Leave log'!$E:$E,"&gt;="&amp;T$3,'Leave log'!$H:$H,"Approved")&gt;0,"X",""))</f>
      </c>
      <c r="U37">
        <f>IF(OR($A37="",U$3=""),"",IF(COUNTIFS('Leave log'!$A:$A,$A37,'Leave log'!$D:$D,"&lt;="&amp;U$3,'Leave log'!$E:$E,"&gt;="&amp;U$3,'Leave log'!$H:$H,"Approved")&gt;0,"X",""))</f>
      </c>
      <c r="V37">
        <f>IF(OR($A37="",V$3=""),"",IF(COUNTIFS('Leave log'!$A:$A,$A37,'Leave log'!$D:$D,"&lt;="&amp;V$3,'Leave log'!$E:$E,"&gt;="&amp;V$3,'Leave log'!$H:$H,"Approved")&gt;0,"X",""))</f>
      </c>
      <c r="W37">
        <f>IF(OR($A37="",W$3=""),"",IF(COUNTIFS('Leave log'!$A:$A,$A37,'Leave log'!$D:$D,"&lt;="&amp;W$3,'Leave log'!$E:$E,"&gt;="&amp;W$3,'Leave log'!$H:$H,"Approved")&gt;0,"X",""))</f>
      </c>
      <c r="X37">
        <f>IF(OR($A37="",X$3=""),"",IF(COUNTIFS('Leave log'!$A:$A,$A37,'Leave log'!$D:$D,"&lt;="&amp;X$3,'Leave log'!$E:$E,"&gt;="&amp;X$3,'Leave log'!$H:$H,"Approved")&gt;0,"X",""))</f>
      </c>
      <c r="Y37">
        <f>IF(OR($A37="",Y$3=""),"",IF(COUNTIFS('Leave log'!$A:$A,$A37,'Leave log'!$D:$D,"&lt;="&amp;Y$3,'Leave log'!$E:$E,"&gt;="&amp;Y$3,'Leave log'!$H:$H,"Approved")&gt;0,"X",""))</f>
      </c>
      <c r="Z37">
        <f>IF(OR($A37="",Z$3=""),"",IF(COUNTIFS('Leave log'!$A:$A,$A37,'Leave log'!$D:$D,"&lt;="&amp;Z$3,'Leave log'!$E:$E,"&gt;="&amp;Z$3,'Leave log'!$H:$H,"Approved")&gt;0,"X",""))</f>
      </c>
      <c r="AA37">
        <f>IF(OR($A37="",AA$3=""),"",IF(COUNTIFS('Leave log'!$A:$A,$A37,'Leave log'!$D:$D,"&lt;="&amp;AA$3,'Leave log'!$E:$E,"&gt;="&amp;AA$3,'Leave log'!$H:$H,"Approved")&gt;0,"X",""))</f>
      </c>
      <c r="AB37">
        <f>IF(OR($A37="",AB$3=""),"",IF(COUNTIFS('Leave log'!$A:$A,$A37,'Leave log'!$D:$D,"&lt;="&amp;AB$3,'Leave log'!$E:$E,"&gt;="&amp;AB$3,'Leave log'!$H:$H,"Approved")&gt;0,"X",""))</f>
      </c>
      <c r="AC37">
        <f>IF(OR($A37="",AC$3=""),"",IF(COUNTIFS('Leave log'!$A:$A,$A37,'Leave log'!$D:$D,"&lt;="&amp;AC$3,'Leave log'!$E:$E,"&gt;="&amp;AC$3,'Leave log'!$H:$H,"Approved")&gt;0,"X",""))</f>
      </c>
      <c r="AD37">
        <f>IF(OR($A37="",AD$3=""),"",IF(COUNTIFS('Leave log'!$A:$A,$A37,'Leave log'!$D:$D,"&lt;="&amp;AD$3,'Leave log'!$E:$E,"&gt;="&amp;AD$3,'Leave log'!$H:$H,"Approved")&gt;0,"X",""))</f>
      </c>
      <c r="AE37">
        <f>IF(OR($A37="",AE$3=""),"",IF(COUNTIFS('Leave log'!$A:$A,$A37,'Leave log'!$D:$D,"&lt;="&amp;AE$3,'Leave log'!$E:$E,"&gt;="&amp;AE$3,'Leave log'!$H:$H,"Approved")&gt;0,"X",""))</f>
      </c>
      <c r="AF37">
        <f>IF(OR($A37="",AF$3=""),"",IF(COUNTIFS('Leave log'!$A:$A,$A37,'Leave log'!$D:$D,"&lt;="&amp;AF$3,'Leave log'!$E:$E,"&gt;="&amp;AF$3,'Leave log'!$H:$H,"Approved")&gt;0,"X",""))</f>
      </c>
    </row>
    <row r="38" spans="1:32" x14ac:dyDescent="0.25">
      <c r="A38">
        <f>IF(Balances!A36="","",Balances!A36)</f>
      </c>
      <c r="B38">
        <f>IF(OR($A38="",B$3=""),"",IF(COUNTIFS('Leave log'!$A:$A,$A38,'Leave log'!$D:$D,"&lt;="&amp;B$3,'Leave log'!$E:$E,"&gt;="&amp;B$3,'Leave log'!$H:$H,"Approved")&gt;0,"X",""))</f>
      </c>
      <c r="C38">
        <f>IF(OR($A38="",C$3=""),"",IF(COUNTIFS('Leave log'!$A:$A,$A38,'Leave log'!$D:$D,"&lt;="&amp;C$3,'Leave log'!$E:$E,"&gt;="&amp;C$3,'Leave log'!$H:$H,"Approved")&gt;0,"X",""))</f>
      </c>
      <c r="D38">
        <f>IF(OR($A38="",D$3=""),"",IF(COUNTIFS('Leave log'!$A:$A,$A38,'Leave log'!$D:$D,"&lt;="&amp;D$3,'Leave log'!$E:$E,"&gt;="&amp;D$3,'Leave log'!$H:$H,"Approved")&gt;0,"X",""))</f>
      </c>
      <c r="E38">
        <f>IF(OR($A38="",E$3=""),"",IF(COUNTIFS('Leave log'!$A:$A,$A38,'Leave log'!$D:$D,"&lt;="&amp;E$3,'Leave log'!$E:$E,"&gt;="&amp;E$3,'Leave log'!$H:$H,"Approved")&gt;0,"X",""))</f>
      </c>
      <c r="F38">
        <f>IF(OR($A38="",F$3=""),"",IF(COUNTIFS('Leave log'!$A:$A,$A38,'Leave log'!$D:$D,"&lt;="&amp;F$3,'Leave log'!$E:$E,"&gt;="&amp;F$3,'Leave log'!$H:$H,"Approved")&gt;0,"X",""))</f>
      </c>
      <c r="G38">
        <f>IF(OR($A38="",G$3=""),"",IF(COUNTIFS('Leave log'!$A:$A,$A38,'Leave log'!$D:$D,"&lt;="&amp;G$3,'Leave log'!$E:$E,"&gt;="&amp;G$3,'Leave log'!$H:$H,"Approved")&gt;0,"X",""))</f>
      </c>
      <c r="H38">
        <f>IF(OR($A38="",H$3=""),"",IF(COUNTIFS('Leave log'!$A:$A,$A38,'Leave log'!$D:$D,"&lt;="&amp;H$3,'Leave log'!$E:$E,"&gt;="&amp;H$3,'Leave log'!$H:$H,"Approved")&gt;0,"X",""))</f>
      </c>
      <c r="I38">
        <f>IF(OR($A38="",I$3=""),"",IF(COUNTIFS('Leave log'!$A:$A,$A38,'Leave log'!$D:$D,"&lt;="&amp;I$3,'Leave log'!$E:$E,"&gt;="&amp;I$3,'Leave log'!$H:$H,"Approved")&gt;0,"X",""))</f>
      </c>
      <c r="J38">
        <f>IF(OR($A38="",J$3=""),"",IF(COUNTIFS('Leave log'!$A:$A,$A38,'Leave log'!$D:$D,"&lt;="&amp;J$3,'Leave log'!$E:$E,"&gt;="&amp;J$3,'Leave log'!$H:$H,"Approved")&gt;0,"X",""))</f>
      </c>
      <c r="K38">
        <f>IF(OR($A38="",K$3=""),"",IF(COUNTIFS('Leave log'!$A:$A,$A38,'Leave log'!$D:$D,"&lt;="&amp;K$3,'Leave log'!$E:$E,"&gt;="&amp;K$3,'Leave log'!$H:$H,"Approved")&gt;0,"X",""))</f>
      </c>
      <c r="L38">
        <f>IF(OR($A38="",L$3=""),"",IF(COUNTIFS('Leave log'!$A:$A,$A38,'Leave log'!$D:$D,"&lt;="&amp;L$3,'Leave log'!$E:$E,"&gt;="&amp;L$3,'Leave log'!$H:$H,"Approved")&gt;0,"X",""))</f>
      </c>
      <c r="M38">
        <f>IF(OR($A38="",M$3=""),"",IF(COUNTIFS('Leave log'!$A:$A,$A38,'Leave log'!$D:$D,"&lt;="&amp;M$3,'Leave log'!$E:$E,"&gt;="&amp;M$3,'Leave log'!$H:$H,"Approved")&gt;0,"X",""))</f>
      </c>
      <c r="N38">
        <f>IF(OR($A38="",N$3=""),"",IF(COUNTIFS('Leave log'!$A:$A,$A38,'Leave log'!$D:$D,"&lt;="&amp;N$3,'Leave log'!$E:$E,"&gt;="&amp;N$3,'Leave log'!$H:$H,"Approved")&gt;0,"X",""))</f>
      </c>
      <c r="O38">
        <f>IF(OR($A38="",O$3=""),"",IF(COUNTIFS('Leave log'!$A:$A,$A38,'Leave log'!$D:$D,"&lt;="&amp;O$3,'Leave log'!$E:$E,"&gt;="&amp;O$3,'Leave log'!$H:$H,"Approved")&gt;0,"X",""))</f>
      </c>
      <c r="P38">
        <f>IF(OR($A38="",P$3=""),"",IF(COUNTIFS('Leave log'!$A:$A,$A38,'Leave log'!$D:$D,"&lt;="&amp;P$3,'Leave log'!$E:$E,"&gt;="&amp;P$3,'Leave log'!$H:$H,"Approved")&gt;0,"X",""))</f>
      </c>
      <c r="Q38">
        <f>IF(OR($A38="",Q$3=""),"",IF(COUNTIFS('Leave log'!$A:$A,$A38,'Leave log'!$D:$D,"&lt;="&amp;Q$3,'Leave log'!$E:$E,"&gt;="&amp;Q$3,'Leave log'!$H:$H,"Approved")&gt;0,"X",""))</f>
      </c>
      <c r="R38">
        <f>IF(OR($A38="",R$3=""),"",IF(COUNTIFS('Leave log'!$A:$A,$A38,'Leave log'!$D:$D,"&lt;="&amp;R$3,'Leave log'!$E:$E,"&gt;="&amp;R$3,'Leave log'!$H:$H,"Approved")&gt;0,"X",""))</f>
      </c>
      <c r="S38">
        <f>IF(OR($A38="",S$3=""),"",IF(COUNTIFS('Leave log'!$A:$A,$A38,'Leave log'!$D:$D,"&lt;="&amp;S$3,'Leave log'!$E:$E,"&gt;="&amp;S$3,'Leave log'!$H:$H,"Approved")&gt;0,"X",""))</f>
      </c>
      <c r="T38">
        <f>IF(OR($A38="",T$3=""),"",IF(COUNTIFS('Leave log'!$A:$A,$A38,'Leave log'!$D:$D,"&lt;="&amp;T$3,'Leave log'!$E:$E,"&gt;="&amp;T$3,'Leave log'!$H:$H,"Approved")&gt;0,"X",""))</f>
      </c>
      <c r="U38">
        <f>IF(OR($A38="",U$3=""),"",IF(COUNTIFS('Leave log'!$A:$A,$A38,'Leave log'!$D:$D,"&lt;="&amp;U$3,'Leave log'!$E:$E,"&gt;="&amp;U$3,'Leave log'!$H:$H,"Approved")&gt;0,"X",""))</f>
      </c>
      <c r="V38">
        <f>IF(OR($A38="",V$3=""),"",IF(COUNTIFS('Leave log'!$A:$A,$A38,'Leave log'!$D:$D,"&lt;="&amp;V$3,'Leave log'!$E:$E,"&gt;="&amp;V$3,'Leave log'!$H:$H,"Approved")&gt;0,"X",""))</f>
      </c>
      <c r="W38">
        <f>IF(OR($A38="",W$3=""),"",IF(COUNTIFS('Leave log'!$A:$A,$A38,'Leave log'!$D:$D,"&lt;="&amp;W$3,'Leave log'!$E:$E,"&gt;="&amp;W$3,'Leave log'!$H:$H,"Approved")&gt;0,"X",""))</f>
      </c>
      <c r="X38">
        <f>IF(OR($A38="",X$3=""),"",IF(COUNTIFS('Leave log'!$A:$A,$A38,'Leave log'!$D:$D,"&lt;="&amp;X$3,'Leave log'!$E:$E,"&gt;="&amp;X$3,'Leave log'!$H:$H,"Approved")&gt;0,"X",""))</f>
      </c>
      <c r="Y38">
        <f>IF(OR($A38="",Y$3=""),"",IF(COUNTIFS('Leave log'!$A:$A,$A38,'Leave log'!$D:$D,"&lt;="&amp;Y$3,'Leave log'!$E:$E,"&gt;="&amp;Y$3,'Leave log'!$H:$H,"Approved")&gt;0,"X",""))</f>
      </c>
      <c r="Z38">
        <f>IF(OR($A38="",Z$3=""),"",IF(COUNTIFS('Leave log'!$A:$A,$A38,'Leave log'!$D:$D,"&lt;="&amp;Z$3,'Leave log'!$E:$E,"&gt;="&amp;Z$3,'Leave log'!$H:$H,"Approved")&gt;0,"X",""))</f>
      </c>
      <c r="AA38">
        <f>IF(OR($A38="",AA$3=""),"",IF(COUNTIFS('Leave log'!$A:$A,$A38,'Leave log'!$D:$D,"&lt;="&amp;AA$3,'Leave log'!$E:$E,"&gt;="&amp;AA$3,'Leave log'!$H:$H,"Approved")&gt;0,"X",""))</f>
      </c>
      <c r="AB38">
        <f>IF(OR($A38="",AB$3=""),"",IF(COUNTIFS('Leave log'!$A:$A,$A38,'Leave log'!$D:$D,"&lt;="&amp;AB$3,'Leave log'!$E:$E,"&gt;="&amp;AB$3,'Leave log'!$H:$H,"Approved")&gt;0,"X",""))</f>
      </c>
      <c r="AC38">
        <f>IF(OR($A38="",AC$3=""),"",IF(COUNTIFS('Leave log'!$A:$A,$A38,'Leave log'!$D:$D,"&lt;="&amp;AC$3,'Leave log'!$E:$E,"&gt;="&amp;AC$3,'Leave log'!$H:$H,"Approved")&gt;0,"X",""))</f>
      </c>
      <c r="AD38">
        <f>IF(OR($A38="",AD$3=""),"",IF(COUNTIFS('Leave log'!$A:$A,$A38,'Leave log'!$D:$D,"&lt;="&amp;AD$3,'Leave log'!$E:$E,"&gt;="&amp;AD$3,'Leave log'!$H:$H,"Approved")&gt;0,"X",""))</f>
      </c>
      <c r="AE38">
        <f>IF(OR($A38="",AE$3=""),"",IF(COUNTIFS('Leave log'!$A:$A,$A38,'Leave log'!$D:$D,"&lt;="&amp;AE$3,'Leave log'!$E:$E,"&gt;="&amp;AE$3,'Leave log'!$H:$H,"Approved")&gt;0,"X",""))</f>
      </c>
      <c r="AF38">
        <f>IF(OR($A38="",AF$3=""),"",IF(COUNTIFS('Leave log'!$A:$A,$A38,'Leave log'!$D:$D,"&lt;="&amp;AF$3,'Leave log'!$E:$E,"&gt;="&amp;AF$3,'Leave log'!$H:$H,"Approved")&gt;0,"X",""))</f>
      </c>
    </row>
    <row r="39" spans="1:32" x14ac:dyDescent="0.25">
      <c r="A39">
        <f>IF(Balances!A37="","",Balances!A37)</f>
      </c>
      <c r="B39">
        <f>IF(OR($A39="",B$3=""),"",IF(COUNTIFS('Leave log'!$A:$A,$A39,'Leave log'!$D:$D,"&lt;="&amp;B$3,'Leave log'!$E:$E,"&gt;="&amp;B$3,'Leave log'!$H:$H,"Approved")&gt;0,"X",""))</f>
      </c>
      <c r="C39">
        <f>IF(OR($A39="",C$3=""),"",IF(COUNTIFS('Leave log'!$A:$A,$A39,'Leave log'!$D:$D,"&lt;="&amp;C$3,'Leave log'!$E:$E,"&gt;="&amp;C$3,'Leave log'!$H:$H,"Approved")&gt;0,"X",""))</f>
      </c>
      <c r="D39">
        <f>IF(OR($A39="",D$3=""),"",IF(COUNTIFS('Leave log'!$A:$A,$A39,'Leave log'!$D:$D,"&lt;="&amp;D$3,'Leave log'!$E:$E,"&gt;="&amp;D$3,'Leave log'!$H:$H,"Approved")&gt;0,"X",""))</f>
      </c>
      <c r="E39">
        <f>IF(OR($A39="",E$3=""),"",IF(COUNTIFS('Leave log'!$A:$A,$A39,'Leave log'!$D:$D,"&lt;="&amp;E$3,'Leave log'!$E:$E,"&gt;="&amp;E$3,'Leave log'!$H:$H,"Approved")&gt;0,"X",""))</f>
      </c>
      <c r="F39">
        <f>IF(OR($A39="",F$3=""),"",IF(COUNTIFS('Leave log'!$A:$A,$A39,'Leave log'!$D:$D,"&lt;="&amp;F$3,'Leave log'!$E:$E,"&gt;="&amp;F$3,'Leave log'!$H:$H,"Approved")&gt;0,"X",""))</f>
      </c>
      <c r="G39">
        <f>IF(OR($A39="",G$3=""),"",IF(COUNTIFS('Leave log'!$A:$A,$A39,'Leave log'!$D:$D,"&lt;="&amp;G$3,'Leave log'!$E:$E,"&gt;="&amp;G$3,'Leave log'!$H:$H,"Approved")&gt;0,"X",""))</f>
      </c>
      <c r="H39">
        <f>IF(OR($A39="",H$3=""),"",IF(COUNTIFS('Leave log'!$A:$A,$A39,'Leave log'!$D:$D,"&lt;="&amp;H$3,'Leave log'!$E:$E,"&gt;="&amp;H$3,'Leave log'!$H:$H,"Approved")&gt;0,"X",""))</f>
      </c>
      <c r="I39">
        <f>IF(OR($A39="",I$3=""),"",IF(COUNTIFS('Leave log'!$A:$A,$A39,'Leave log'!$D:$D,"&lt;="&amp;I$3,'Leave log'!$E:$E,"&gt;="&amp;I$3,'Leave log'!$H:$H,"Approved")&gt;0,"X",""))</f>
      </c>
      <c r="J39">
        <f>IF(OR($A39="",J$3=""),"",IF(COUNTIFS('Leave log'!$A:$A,$A39,'Leave log'!$D:$D,"&lt;="&amp;J$3,'Leave log'!$E:$E,"&gt;="&amp;J$3,'Leave log'!$H:$H,"Approved")&gt;0,"X",""))</f>
      </c>
      <c r="K39">
        <f>IF(OR($A39="",K$3=""),"",IF(COUNTIFS('Leave log'!$A:$A,$A39,'Leave log'!$D:$D,"&lt;="&amp;K$3,'Leave log'!$E:$E,"&gt;="&amp;K$3,'Leave log'!$H:$H,"Approved")&gt;0,"X",""))</f>
      </c>
      <c r="L39">
        <f>IF(OR($A39="",L$3=""),"",IF(COUNTIFS('Leave log'!$A:$A,$A39,'Leave log'!$D:$D,"&lt;="&amp;L$3,'Leave log'!$E:$E,"&gt;="&amp;L$3,'Leave log'!$H:$H,"Approved")&gt;0,"X",""))</f>
      </c>
      <c r="M39">
        <f>IF(OR($A39="",M$3=""),"",IF(COUNTIFS('Leave log'!$A:$A,$A39,'Leave log'!$D:$D,"&lt;="&amp;M$3,'Leave log'!$E:$E,"&gt;="&amp;M$3,'Leave log'!$H:$H,"Approved")&gt;0,"X",""))</f>
      </c>
      <c r="N39">
        <f>IF(OR($A39="",N$3=""),"",IF(COUNTIFS('Leave log'!$A:$A,$A39,'Leave log'!$D:$D,"&lt;="&amp;N$3,'Leave log'!$E:$E,"&gt;="&amp;N$3,'Leave log'!$H:$H,"Approved")&gt;0,"X",""))</f>
      </c>
      <c r="O39">
        <f>IF(OR($A39="",O$3=""),"",IF(COUNTIFS('Leave log'!$A:$A,$A39,'Leave log'!$D:$D,"&lt;="&amp;O$3,'Leave log'!$E:$E,"&gt;="&amp;O$3,'Leave log'!$H:$H,"Approved")&gt;0,"X",""))</f>
      </c>
      <c r="P39">
        <f>IF(OR($A39="",P$3=""),"",IF(COUNTIFS('Leave log'!$A:$A,$A39,'Leave log'!$D:$D,"&lt;="&amp;P$3,'Leave log'!$E:$E,"&gt;="&amp;P$3,'Leave log'!$H:$H,"Approved")&gt;0,"X",""))</f>
      </c>
      <c r="Q39">
        <f>IF(OR($A39="",Q$3=""),"",IF(COUNTIFS('Leave log'!$A:$A,$A39,'Leave log'!$D:$D,"&lt;="&amp;Q$3,'Leave log'!$E:$E,"&gt;="&amp;Q$3,'Leave log'!$H:$H,"Approved")&gt;0,"X",""))</f>
      </c>
      <c r="R39">
        <f>IF(OR($A39="",R$3=""),"",IF(COUNTIFS('Leave log'!$A:$A,$A39,'Leave log'!$D:$D,"&lt;="&amp;R$3,'Leave log'!$E:$E,"&gt;="&amp;R$3,'Leave log'!$H:$H,"Approved")&gt;0,"X",""))</f>
      </c>
      <c r="S39">
        <f>IF(OR($A39="",S$3=""),"",IF(COUNTIFS('Leave log'!$A:$A,$A39,'Leave log'!$D:$D,"&lt;="&amp;S$3,'Leave log'!$E:$E,"&gt;="&amp;S$3,'Leave log'!$H:$H,"Approved")&gt;0,"X",""))</f>
      </c>
      <c r="T39">
        <f>IF(OR($A39="",T$3=""),"",IF(COUNTIFS('Leave log'!$A:$A,$A39,'Leave log'!$D:$D,"&lt;="&amp;T$3,'Leave log'!$E:$E,"&gt;="&amp;T$3,'Leave log'!$H:$H,"Approved")&gt;0,"X",""))</f>
      </c>
      <c r="U39">
        <f>IF(OR($A39="",U$3=""),"",IF(COUNTIFS('Leave log'!$A:$A,$A39,'Leave log'!$D:$D,"&lt;="&amp;U$3,'Leave log'!$E:$E,"&gt;="&amp;U$3,'Leave log'!$H:$H,"Approved")&gt;0,"X",""))</f>
      </c>
      <c r="V39">
        <f>IF(OR($A39="",V$3=""),"",IF(COUNTIFS('Leave log'!$A:$A,$A39,'Leave log'!$D:$D,"&lt;="&amp;V$3,'Leave log'!$E:$E,"&gt;="&amp;V$3,'Leave log'!$H:$H,"Approved")&gt;0,"X",""))</f>
      </c>
      <c r="W39">
        <f>IF(OR($A39="",W$3=""),"",IF(COUNTIFS('Leave log'!$A:$A,$A39,'Leave log'!$D:$D,"&lt;="&amp;W$3,'Leave log'!$E:$E,"&gt;="&amp;W$3,'Leave log'!$H:$H,"Approved")&gt;0,"X",""))</f>
      </c>
      <c r="X39">
        <f>IF(OR($A39="",X$3=""),"",IF(COUNTIFS('Leave log'!$A:$A,$A39,'Leave log'!$D:$D,"&lt;="&amp;X$3,'Leave log'!$E:$E,"&gt;="&amp;X$3,'Leave log'!$H:$H,"Approved")&gt;0,"X",""))</f>
      </c>
      <c r="Y39">
        <f>IF(OR($A39="",Y$3=""),"",IF(COUNTIFS('Leave log'!$A:$A,$A39,'Leave log'!$D:$D,"&lt;="&amp;Y$3,'Leave log'!$E:$E,"&gt;="&amp;Y$3,'Leave log'!$H:$H,"Approved")&gt;0,"X",""))</f>
      </c>
      <c r="Z39">
        <f>IF(OR($A39="",Z$3=""),"",IF(COUNTIFS('Leave log'!$A:$A,$A39,'Leave log'!$D:$D,"&lt;="&amp;Z$3,'Leave log'!$E:$E,"&gt;="&amp;Z$3,'Leave log'!$H:$H,"Approved")&gt;0,"X",""))</f>
      </c>
      <c r="AA39">
        <f>IF(OR($A39="",AA$3=""),"",IF(COUNTIFS('Leave log'!$A:$A,$A39,'Leave log'!$D:$D,"&lt;="&amp;AA$3,'Leave log'!$E:$E,"&gt;="&amp;AA$3,'Leave log'!$H:$H,"Approved")&gt;0,"X",""))</f>
      </c>
      <c r="AB39">
        <f>IF(OR($A39="",AB$3=""),"",IF(COUNTIFS('Leave log'!$A:$A,$A39,'Leave log'!$D:$D,"&lt;="&amp;AB$3,'Leave log'!$E:$E,"&gt;="&amp;AB$3,'Leave log'!$H:$H,"Approved")&gt;0,"X",""))</f>
      </c>
      <c r="AC39">
        <f>IF(OR($A39="",AC$3=""),"",IF(COUNTIFS('Leave log'!$A:$A,$A39,'Leave log'!$D:$D,"&lt;="&amp;AC$3,'Leave log'!$E:$E,"&gt;="&amp;AC$3,'Leave log'!$H:$H,"Approved")&gt;0,"X",""))</f>
      </c>
      <c r="AD39">
        <f>IF(OR($A39="",AD$3=""),"",IF(COUNTIFS('Leave log'!$A:$A,$A39,'Leave log'!$D:$D,"&lt;="&amp;AD$3,'Leave log'!$E:$E,"&gt;="&amp;AD$3,'Leave log'!$H:$H,"Approved")&gt;0,"X",""))</f>
      </c>
      <c r="AE39">
        <f>IF(OR($A39="",AE$3=""),"",IF(COUNTIFS('Leave log'!$A:$A,$A39,'Leave log'!$D:$D,"&lt;="&amp;AE$3,'Leave log'!$E:$E,"&gt;="&amp;AE$3,'Leave log'!$H:$H,"Approved")&gt;0,"X",""))</f>
      </c>
      <c r="AF39">
        <f>IF(OR($A39="",AF$3=""),"",IF(COUNTIFS('Leave log'!$A:$A,$A39,'Leave log'!$D:$D,"&lt;="&amp;AF$3,'Leave log'!$E:$E,"&gt;="&amp;AF$3,'Leave log'!$H:$H,"Approved")&gt;0,"X",""))</f>
      </c>
    </row>
    <row r="40" spans="1:32" x14ac:dyDescent="0.25">
      <c r="A40">
        <f>IF(Balances!A38="","",Balances!A38)</f>
      </c>
      <c r="B40">
        <f>IF(OR($A40="",B$3=""),"",IF(COUNTIFS('Leave log'!$A:$A,$A40,'Leave log'!$D:$D,"&lt;="&amp;B$3,'Leave log'!$E:$E,"&gt;="&amp;B$3,'Leave log'!$H:$H,"Approved")&gt;0,"X",""))</f>
      </c>
      <c r="C40">
        <f>IF(OR($A40="",C$3=""),"",IF(COUNTIFS('Leave log'!$A:$A,$A40,'Leave log'!$D:$D,"&lt;="&amp;C$3,'Leave log'!$E:$E,"&gt;="&amp;C$3,'Leave log'!$H:$H,"Approved")&gt;0,"X",""))</f>
      </c>
      <c r="D40">
        <f>IF(OR($A40="",D$3=""),"",IF(COUNTIFS('Leave log'!$A:$A,$A40,'Leave log'!$D:$D,"&lt;="&amp;D$3,'Leave log'!$E:$E,"&gt;="&amp;D$3,'Leave log'!$H:$H,"Approved")&gt;0,"X",""))</f>
      </c>
      <c r="E40">
        <f>IF(OR($A40="",E$3=""),"",IF(COUNTIFS('Leave log'!$A:$A,$A40,'Leave log'!$D:$D,"&lt;="&amp;E$3,'Leave log'!$E:$E,"&gt;="&amp;E$3,'Leave log'!$H:$H,"Approved")&gt;0,"X",""))</f>
      </c>
      <c r="F40">
        <f>IF(OR($A40="",F$3=""),"",IF(COUNTIFS('Leave log'!$A:$A,$A40,'Leave log'!$D:$D,"&lt;="&amp;F$3,'Leave log'!$E:$E,"&gt;="&amp;F$3,'Leave log'!$H:$H,"Approved")&gt;0,"X",""))</f>
      </c>
      <c r="G40">
        <f>IF(OR($A40="",G$3=""),"",IF(COUNTIFS('Leave log'!$A:$A,$A40,'Leave log'!$D:$D,"&lt;="&amp;G$3,'Leave log'!$E:$E,"&gt;="&amp;G$3,'Leave log'!$H:$H,"Approved")&gt;0,"X",""))</f>
      </c>
      <c r="H40">
        <f>IF(OR($A40="",H$3=""),"",IF(COUNTIFS('Leave log'!$A:$A,$A40,'Leave log'!$D:$D,"&lt;="&amp;H$3,'Leave log'!$E:$E,"&gt;="&amp;H$3,'Leave log'!$H:$H,"Approved")&gt;0,"X",""))</f>
      </c>
      <c r="I40">
        <f>IF(OR($A40="",I$3=""),"",IF(COUNTIFS('Leave log'!$A:$A,$A40,'Leave log'!$D:$D,"&lt;="&amp;I$3,'Leave log'!$E:$E,"&gt;="&amp;I$3,'Leave log'!$H:$H,"Approved")&gt;0,"X",""))</f>
      </c>
      <c r="J40">
        <f>IF(OR($A40="",J$3=""),"",IF(COUNTIFS('Leave log'!$A:$A,$A40,'Leave log'!$D:$D,"&lt;="&amp;J$3,'Leave log'!$E:$E,"&gt;="&amp;J$3,'Leave log'!$H:$H,"Approved")&gt;0,"X",""))</f>
      </c>
      <c r="K40">
        <f>IF(OR($A40="",K$3=""),"",IF(COUNTIFS('Leave log'!$A:$A,$A40,'Leave log'!$D:$D,"&lt;="&amp;K$3,'Leave log'!$E:$E,"&gt;="&amp;K$3,'Leave log'!$H:$H,"Approved")&gt;0,"X",""))</f>
      </c>
      <c r="L40">
        <f>IF(OR($A40="",L$3=""),"",IF(COUNTIFS('Leave log'!$A:$A,$A40,'Leave log'!$D:$D,"&lt;="&amp;L$3,'Leave log'!$E:$E,"&gt;="&amp;L$3,'Leave log'!$H:$H,"Approved")&gt;0,"X",""))</f>
      </c>
      <c r="M40">
        <f>IF(OR($A40="",M$3=""),"",IF(COUNTIFS('Leave log'!$A:$A,$A40,'Leave log'!$D:$D,"&lt;="&amp;M$3,'Leave log'!$E:$E,"&gt;="&amp;M$3,'Leave log'!$H:$H,"Approved")&gt;0,"X",""))</f>
      </c>
      <c r="N40">
        <f>IF(OR($A40="",N$3=""),"",IF(COUNTIFS('Leave log'!$A:$A,$A40,'Leave log'!$D:$D,"&lt;="&amp;N$3,'Leave log'!$E:$E,"&gt;="&amp;N$3,'Leave log'!$H:$H,"Approved")&gt;0,"X",""))</f>
      </c>
      <c r="O40">
        <f>IF(OR($A40="",O$3=""),"",IF(COUNTIFS('Leave log'!$A:$A,$A40,'Leave log'!$D:$D,"&lt;="&amp;O$3,'Leave log'!$E:$E,"&gt;="&amp;O$3,'Leave log'!$H:$H,"Approved")&gt;0,"X",""))</f>
      </c>
      <c r="P40">
        <f>IF(OR($A40="",P$3=""),"",IF(COUNTIFS('Leave log'!$A:$A,$A40,'Leave log'!$D:$D,"&lt;="&amp;P$3,'Leave log'!$E:$E,"&gt;="&amp;P$3,'Leave log'!$H:$H,"Approved")&gt;0,"X",""))</f>
      </c>
      <c r="Q40">
        <f>IF(OR($A40="",Q$3=""),"",IF(COUNTIFS('Leave log'!$A:$A,$A40,'Leave log'!$D:$D,"&lt;="&amp;Q$3,'Leave log'!$E:$E,"&gt;="&amp;Q$3,'Leave log'!$H:$H,"Approved")&gt;0,"X",""))</f>
      </c>
      <c r="R40">
        <f>IF(OR($A40="",R$3=""),"",IF(COUNTIFS('Leave log'!$A:$A,$A40,'Leave log'!$D:$D,"&lt;="&amp;R$3,'Leave log'!$E:$E,"&gt;="&amp;R$3,'Leave log'!$H:$H,"Approved")&gt;0,"X",""))</f>
      </c>
      <c r="S40">
        <f>IF(OR($A40="",S$3=""),"",IF(COUNTIFS('Leave log'!$A:$A,$A40,'Leave log'!$D:$D,"&lt;="&amp;S$3,'Leave log'!$E:$E,"&gt;="&amp;S$3,'Leave log'!$H:$H,"Approved")&gt;0,"X",""))</f>
      </c>
      <c r="T40">
        <f>IF(OR($A40="",T$3=""),"",IF(COUNTIFS('Leave log'!$A:$A,$A40,'Leave log'!$D:$D,"&lt;="&amp;T$3,'Leave log'!$E:$E,"&gt;="&amp;T$3,'Leave log'!$H:$H,"Approved")&gt;0,"X",""))</f>
      </c>
      <c r="U40">
        <f>IF(OR($A40="",U$3=""),"",IF(COUNTIFS('Leave log'!$A:$A,$A40,'Leave log'!$D:$D,"&lt;="&amp;U$3,'Leave log'!$E:$E,"&gt;="&amp;U$3,'Leave log'!$H:$H,"Approved")&gt;0,"X",""))</f>
      </c>
      <c r="V40">
        <f>IF(OR($A40="",V$3=""),"",IF(COUNTIFS('Leave log'!$A:$A,$A40,'Leave log'!$D:$D,"&lt;="&amp;V$3,'Leave log'!$E:$E,"&gt;="&amp;V$3,'Leave log'!$H:$H,"Approved")&gt;0,"X",""))</f>
      </c>
      <c r="W40">
        <f>IF(OR($A40="",W$3=""),"",IF(COUNTIFS('Leave log'!$A:$A,$A40,'Leave log'!$D:$D,"&lt;="&amp;W$3,'Leave log'!$E:$E,"&gt;="&amp;W$3,'Leave log'!$H:$H,"Approved")&gt;0,"X",""))</f>
      </c>
      <c r="X40">
        <f>IF(OR($A40="",X$3=""),"",IF(COUNTIFS('Leave log'!$A:$A,$A40,'Leave log'!$D:$D,"&lt;="&amp;X$3,'Leave log'!$E:$E,"&gt;="&amp;X$3,'Leave log'!$H:$H,"Approved")&gt;0,"X",""))</f>
      </c>
      <c r="Y40">
        <f>IF(OR($A40="",Y$3=""),"",IF(COUNTIFS('Leave log'!$A:$A,$A40,'Leave log'!$D:$D,"&lt;="&amp;Y$3,'Leave log'!$E:$E,"&gt;="&amp;Y$3,'Leave log'!$H:$H,"Approved")&gt;0,"X",""))</f>
      </c>
      <c r="Z40">
        <f>IF(OR($A40="",Z$3=""),"",IF(COUNTIFS('Leave log'!$A:$A,$A40,'Leave log'!$D:$D,"&lt;="&amp;Z$3,'Leave log'!$E:$E,"&gt;="&amp;Z$3,'Leave log'!$H:$H,"Approved")&gt;0,"X",""))</f>
      </c>
      <c r="AA40">
        <f>IF(OR($A40="",AA$3=""),"",IF(COUNTIFS('Leave log'!$A:$A,$A40,'Leave log'!$D:$D,"&lt;="&amp;AA$3,'Leave log'!$E:$E,"&gt;="&amp;AA$3,'Leave log'!$H:$H,"Approved")&gt;0,"X",""))</f>
      </c>
      <c r="AB40">
        <f>IF(OR($A40="",AB$3=""),"",IF(COUNTIFS('Leave log'!$A:$A,$A40,'Leave log'!$D:$D,"&lt;="&amp;AB$3,'Leave log'!$E:$E,"&gt;="&amp;AB$3,'Leave log'!$H:$H,"Approved")&gt;0,"X",""))</f>
      </c>
      <c r="AC40">
        <f>IF(OR($A40="",AC$3=""),"",IF(COUNTIFS('Leave log'!$A:$A,$A40,'Leave log'!$D:$D,"&lt;="&amp;AC$3,'Leave log'!$E:$E,"&gt;="&amp;AC$3,'Leave log'!$H:$H,"Approved")&gt;0,"X",""))</f>
      </c>
      <c r="AD40">
        <f>IF(OR($A40="",AD$3=""),"",IF(COUNTIFS('Leave log'!$A:$A,$A40,'Leave log'!$D:$D,"&lt;="&amp;AD$3,'Leave log'!$E:$E,"&gt;="&amp;AD$3,'Leave log'!$H:$H,"Approved")&gt;0,"X",""))</f>
      </c>
      <c r="AE40">
        <f>IF(OR($A40="",AE$3=""),"",IF(COUNTIFS('Leave log'!$A:$A,$A40,'Leave log'!$D:$D,"&lt;="&amp;AE$3,'Leave log'!$E:$E,"&gt;="&amp;AE$3,'Leave log'!$H:$H,"Approved")&gt;0,"X",""))</f>
      </c>
      <c r="AF40">
        <f>IF(OR($A40="",AF$3=""),"",IF(COUNTIFS('Leave log'!$A:$A,$A40,'Leave log'!$D:$D,"&lt;="&amp;AF$3,'Leave log'!$E:$E,"&gt;="&amp;AF$3,'Leave log'!$H:$H,"Approved")&gt;0,"X",""))</f>
      </c>
    </row>
    <row r="41" spans="1:32" x14ac:dyDescent="0.25">
      <c r="A41">
        <f>IF(Balances!A39="","",Balances!A39)</f>
      </c>
      <c r="B41">
        <f>IF(OR($A41="",B$3=""),"",IF(COUNTIFS('Leave log'!$A:$A,$A41,'Leave log'!$D:$D,"&lt;="&amp;B$3,'Leave log'!$E:$E,"&gt;="&amp;B$3,'Leave log'!$H:$H,"Approved")&gt;0,"X",""))</f>
      </c>
      <c r="C41">
        <f>IF(OR($A41="",C$3=""),"",IF(COUNTIFS('Leave log'!$A:$A,$A41,'Leave log'!$D:$D,"&lt;="&amp;C$3,'Leave log'!$E:$E,"&gt;="&amp;C$3,'Leave log'!$H:$H,"Approved")&gt;0,"X",""))</f>
      </c>
      <c r="D41">
        <f>IF(OR($A41="",D$3=""),"",IF(COUNTIFS('Leave log'!$A:$A,$A41,'Leave log'!$D:$D,"&lt;="&amp;D$3,'Leave log'!$E:$E,"&gt;="&amp;D$3,'Leave log'!$H:$H,"Approved")&gt;0,"X",""))</f>
      </c>
      <c r="E41">
        <f>IF(OR($A41="",E$3=""),"",IF(COUNTIFS('Leave log'!$A:$A,$A41,'Leave log'!$D:$D,"&lt;="&amp;E$3,'Leave log'!$E:$E,"&gt;="&amp;E$3,'Leave log'!$H:$H,"Approved")&gt;0,"X",""))</f>
      </c>
      <c r="F41">
        <f>IF(OR($A41="",F$3=""),"",IF(COUNTIFS('Leave log'!$A:$A,$A41,'Leave log'!$D:$D,"&lt;="&amp;F$3,'Leave log'!$E:$E,"&gt;="&amp;F$3,'Leave log'!$H:$H,"Approved")&gt;0,"X",""))</f>
      </c>
      <c r="G41">
        <f>IF(OR($A41="",G$3=""),"",IF(COUNTIFS('Leave log'!$A:$A,$A41,'Leave log'!$D:$D,"&lt;="&amp;G$3,'Leave log'!$E:$E,"&gt;="&amp;G$3,'Leave log'!$H:$H,"Approved")&gt;0,"X",""))</f>
      </c>
      <c r="H41">
        <f>IF(OR($A41="",H$3=""),"",IF(COUNTIFS('Leave log'!$A:$A,$A41,'Leave log'!$D:$D,"&lt;="&amp;H$3,'Leave log'!$E:$E,"&gt;="&amp;H$3,'Leave log'!$H:$H,"Approved")&gt;0,"X",""))</f>
      </c>
      <c r="I41">
        <f>IF(OR($A41="",I$3=""),"",IF(COUNTIFS('Leave log'!$A:$A,$A41,'Leave log'!$D:$D,"&lt;="&amp;I$3,'Leave log'!$E:$E,"&gt;="&amp;I$3,'Leave log'!$H:$H,"Approved")&gt;0,"X",""))</f>
      </c>
      <c r="J41">
        <f>IF(OR($A41="",J$3=""),"",IF(COUNTIFS('Leave log'!$A:$A,$A41,'Leave log'!$D:$D,"&lt;="&amp;J$3,'Leave log'!$E:$E,"&gt;="&amp;J$3,'Leave log'!$H:$H,"Approved")&gt;0,"X",""))</f>
      </c>
      <c r="K41">
        <f>IF(OR($A41="",K$3=""),"",IF(COUNTIFS('Leave log'!$A:$A,$A41,'Leave log'!$D:$D,"&lt;="&amp;K$3,'Leave log'!$E:$E,"&gt;="&amp;K$3,'Leave log'!$H:$H,"Approved")&gt;0,"X",""))</f>
      </c>
      <c r="L41">
        <f>IF(OR($A41="",L$3=""),"",IF(COUNTIFS('Leave log'!$A:$A,$A41,'Leave log'!$D:$D,"&lt;="&amp;L$3,'Leave log'!$E:$E,"&gt;="&amp;L$3,'Leave log'!$H:$H,"Approved")&gt;0,"X",""))</f>
      </c>
      <c r="M41">
        <f>IF(OR($A41="",M$3=""),"",IF(COUNTIFS('Leave log'!$A:$A,$A41,'Leave log'!$D:$D,"&lt;="&amp;M$3,'Leave log'!$E:$E,"&gt;="&amp;M$3,'Leave log'!$H:$H,"Approved")&gt;0,"X",""))</f>
      </c>
      <c r="N41">
        <f>IF(OR($A41="",N$3=""),"",IF(COUNTIFS('Leave log'!$A:$A,$A41,'Leave log'!$D:$D,"&lt;="&amp;N$3,'Leave log'!$E:$E,"&gt;="&amp;N$3,'Leave log'!$H:$H,"Approved")&gt;0,"X",""))</f>
      </c>
      <c r="O41">
        <f>IF(OR($A41="",O$3=""),"",IF(COUNTIFS('Leave log'!$A:$A,$A41,'Leave log'!$D:$D,"&lt;="&amp;O$3,'Leave log'!$E:$E,"&gt;="&amp;O$3,'Leave log'!$H:$H,"Approved")&gt;0,"X",""))</f>
      </c>
      <c r="P41">
        <f>IF(OR($A41="",P$3=""),"",IF(COUNTIFS('Leave log'!$A:$A,$A41,'Leave log'!$D:$D,"&lt;="&amp;P$3,'Leave log'!$E:$E,"&gt;="&amp;P$3,'Leave log'!$H:$H,"Approved")&gt;0,"X",""))</f>
      </c>
      <c r="Q41">
        <f>IF(OR($A41="",Q$3=""),"",IF(COUNTIFS('Leave log'!$A:$A,$A41,'Leave log'!$D:$D,"&lt;="&amp;Q$3,'Leave log'!$E:$E,"&gt;="&amp;Q$3,'Leave log'!$H:$H,"Approved")&gt;0,"X",""))</f>
      </c>
      <c r="R41">
        <f>IF(OR($A41="",R$3=""),"",IF(COUNTIFS('Leave log'!$A:$A,$A41,'Leave log'!$D:$D,"&lt;="&amp;R$3,'Leave log'!$E:$E,"&gt;="&amp;R$3,'Leave log'!$H:$H,"Approved")&gt;0,"X",""))</f>
      </c>
      <c r="S41">
        <f>IF(OR($A41="",S$3=""),"",IF(COUNTIFS('Leave log'!$A:$A,$A41,'Leave log'!$D:$D,"&lt;="&amp;S$3,'Leave log'!$E:$E,"&gt;="&amp;S$3,'Leave log'!$H:$H,"Approved")&gt;0,"X",""))</f>
      </c>
      <c r="T41">
        <f>IF(OR($A41="",T$3=""),"",IF(COUNTIFS('Leave log'!$A:$A,$A41,'Leave log'!$D:$D,"&lt;="&amp;T$3,'Leave log'!$E:$E,"&gt;="&amp;T$3,'Leave log'!$H:$H,"Approved")&gt;0,"X",""))</f>
      </c>
      <c r="U41">
        <f>IF(OR($A41="",U$3=""),"",IF(COUNTIFS('Leave log'!$A:$A,$A41,'Leave log'!$D:$D,"&lt;="&amp;U$3,'Leave log'!$E:$E,"&gt;="&amp;U$3,'Leave log'!$H:$H,"Approved")&gt;0,"X",""))</f>
      </c>
      <c r="V41">
        <f>IF(OR($A41="",V$3=""),"",IF(COUNTIFS('Leave log'!$A:$A,$A41,'Leave log'!$D:$D,"&lt;="&amp;V$3,'Leave log'!$E:$E,"&gt;="&amp;V$3,'Leave log'!$H:$H,"Approved")&gt;0,"X",""))</f>
      </c>
      <c r="W41">
        <f>IF(OR($A41="",W$3=""),"",IF(COUNTIFS('Leave log'!$A:$A,$A41,'Leave log'!$D:$D,"&lt;="&amp;W$3,'Leave log'!$E:$E,"&gt;="&amp;W$3,'Leave log'!$H:$H,"Approved")&gt;0,"X",""))</f>
      </c>
      <c r="X41">
        <f>IF(OR($A41="",X$3=""),"",IF(COUNTIFS('Leave log'!$A:$A,$A41,'Leave log'!$D:$D,"&lt;="&amp;X$3,'Leave log'!$E:$E,"&gt;="&amp;X$3,'Leave log'!$H:$H,"Approved")&gt;0,"X",""))</f>
      </c>
      <c r="Y41">
        <f>IF(OR($A41="",Y$3=""),"",IF(COUNTIFS('Leave log'!$A:$A,$A41,'Leave log'!$D:$D,"&lt;="&amp;Y$3,'Leave log'!$E:$E,"&gt;="&amp;Y$3,'Leave log'!$H:$H,"Approved")&gt;0,"X",""))</f>
      </c>
      <c r="Z41">
        <f>IF(OR($A41="",Z$3=""),"",IF(COUNTIFS('Leave log'!$A:$A,$A41,'Leave log'!$D:$D,"&lt;="&amp;Z$3,'Leave log'!$E:$E,"&gt;="&amp;Z$3,'Leave log'!$H:$H,"Approved")&gt;0,"X",""))</f>
      </c>
      <c r="AA41">
        <f>IF(OR($A41="",AA$3=""),"",IF(COUNTIFS('Leave log'!$A:$A,$A41,'Leave log'!$D:$D,"&lt;="&amp;AA$3,'Leave log'!$E:$E,"&gt;="&amp;AA$3,'Leave log'!$H:$H,"Approved")&gt;0,"X",""))</f>
      </c>
      <c r="AB41">
        <f>IF(OR($A41="",AB$3=""),"",IF(COUNTIFS('Leave log'!$A:$A,$A41,'Leave log'!$D:$D,"&lt;="&amp;AB$3,'Leave log'!$E:$E,"&gt;="&amp;AB$3,'Leave log'!$H:$H,"Approved")&gt;0,"X",""))</f>
      </c>
      <c r="AC41">
        <f>IF(OR($A41="",AC$3=""),"",IF(COUNTIFS('Leave log'!$A:$A,$A41,'Leave log'!$D:$D,"&lt;="&amp;AC$3,'Leave log'!$E:$E,"&gt;="&amp;AC$3,'Leave log'!$H:$H,"Approved")&gt;0,"X",""))</f>
      </c>
      <c r="AD41">
        <f>IF(OR($A41="",AD$3=""),"",IF(COUNTIFS('Leave log'!$A:$A,$A41,'Leave log'!$D:$D,"&lt;="&amp;AD$3,'Leave log'!$E:$E,"&gt;="&amp;AD$3,'Leave log'!$H:$H,"Approved")&gt;0,"X",""))</f>
      </c>
      <c r="AE41">
        <f>IF(OR($A41="",AE$3=""),"",IF(COUNTIFS('Leave log'!$A:$A,$A41,'Leave log'!$D:$D,"&lt;="&amp;AE$3,'Leave log'!$E:$E,"&gt;="&amp;AE$3,'Leave log'!$H:$H,"Approved")&gt;0,"X",""))</f>
      </c>
      <c r="AF41">
        <f>IF(OR($A41="",AF$3=""),"",IF(COUNTIFS('Leave log'!$A:$A,$A41,'Leave log'!$D:$D,"&lt;="&amp;AF$3,'Leave log'!$E:$E,"&gt;="&amp;AF$3,'Leave log'!$H:$H,"Approved")&gt;0,"X",""))</f>
      </c>
    </row>
    <row r="42" spans="1:32" x14ac:dyDescent="0.25">
      <c r="A42">
        <f>IF(Balances!A40="","",Balances!A40)</f>
      </c>
      <c r="B42">
        <f>IF(OR($A42="",B$3=""),"",IF(COUNTIFS('Leave log'!$A:$A,$A42,'Leave log'!$D:$D,"&lt;="&amp;B$3,'Leave log'!$E:$E,"&gt;="&amp;B$3,'Leave log'!$H:$H,"Approved")&gt;0,"X",""))</f>
      </c>
      <c r="C42">
        <f>IF(OR($A42="",C$3=""),"",IF(COUNTIFS('Leave log'!$A:$A,$A42,'Leave log'!$D:$D,"&lt;="&amp;C$3,'Leave log'!$E:$E,"&gt;="&amp;C$3,'Leave log'!$H:$H,"Approved")&gt;0,"X",""))</f>
      </c>
      <c r="D42">
        <f>IF(OR($A42="",D$3=""),"",IF(COUNTIFS('Leave log'!$A:$A,$A42,'Leave log'!$D:$D,"&lt;="&amp;D$3,'Leave log'!$E:$E,"&gt;="&amp;D$3,'Leave log'!$H:$H,"Approved")&gt;0,"X",""))</f>
      </c>
      <c r="E42">
        <f>IF(OR($A42="",E$3=""),"",IF(COUNTIFS('Leave log'!$A:$A,$A42,'Leave log'!$D:$D,"&lt;="&amp;E$3,'Leave log'!$E:$E,"&gt;="&amp;E$3,'Leave log'!$H:$H,"Approved")&gt;0,"X",""))</f>
      </c>
      <c r="F42">
        <f>IF(OR($A42="",F$3=""),"",IF(COUNTIFS('Leave log'!$A:$A,$A42,'Leave log'!$D:$D,"&lt;="&amp;F$3,'Leave log'!$E:$E,"&gt;="&amp;F$3,'Leave log'!$H:$H,"Approved")&gt;0,"X",""))</f>
      </c>
      <c r="G42">
        <f>IF(OR($A42="",G$3=""),"",IF(COUNTIFS('Leave log'!$A:$A,$A42,'Leave log'!$D:$D,"&lt;="&amp;G$3,'Leave log'!$E:$E,"&gt;="&amp;G$3,'Leave log'!$H:$H,"Approved")&gt;0,"X",""))</f>
      </c>
      <c r="H42">
        <f>IF(OR($A42="",H$3=""),"",IF(COUNTIFS('Leave log'!$A:$A,$A42,'Leave log'!$D:$D,"&lt;="&amp;H$3,'Leave log'!$E:$E,"&gt;="&amp;H$3,'Leave log'!$H:$H,"Approved")&gt;0,"X",""))</f>
      </c>
      <c r="I42">
        <f>IF(OR($A42="",I$3=""),"",IF(COUNTIFS('Leave log'!$A:$A,$A42,'Leave log'!$D:$D,"&lt;="&amp;I$3,'Leave log'!$E:$E,"&gt;="&amp;I$3,'Leave log'!$H:$H,"Approved")&gt;0,"X",""))</f>
      </c>
      <c r="J42">
        <f>IF(OR($A42="",J$3=""),"",IF(COUNTIFS('Leave log'!$A:$A,$A42,'Leave log'!$D:$D,"&lt;="&amp;J$3,'Leave log'!$E:$E,"&gt;="&amp;J$3,'Leave log'!$H:$H,"Approved")&gt;0,"X",""))</f>
      </c>
      <c r="K42">
        <f>IF(OR($A42="",K$3=""),"",IF(COUNTIFS('Leave log'!$A:$A,$A42,'Leave log'!$D:$D,"&lt;="&amp;K$3,'Leave log'!$E:$E,"&gt;="&amp;K$3,'Leave log'!$H:$H,"Approved")&gt;0,"X",""))</f>
      </c>
      <c r="L42">
        <f>IF(OR($A42="",L$3=""),"",IF(COUNTIFS('Leave log'!$A:$A,$A42,'Leave log'!$D:$D,"&lt;="&amp;L$3,'Leave log'!$E:$E,"&gt;="&amp;L$3,'Leave log'!$H:$H,"Approved")&gt;0,"X",""))</f>
      </c>
      <c r="M42">
        <f>IF(OR($A42="",M$3=""),"",IF(COUNTIFS('Leave log'!$A:$A,$A42,'Leave log'!$D:$D,"&lt;="&amp;M$3,'Leave log'!$E:$E,"&gt;="&amp;M$3,'Leave log'!$H:$H,"Approved")&gt;0,"X",""))</f>
      </c>
      <c r="N42">
        <f>IF(OR($A42="",N$3=""),"",IF(COUNTIFS('Leave log'!$A:$A,$A42,'Leave log'!$D:$D,"&lt;="&amp;N$3,'Leave log'!$E:$E,"&gt;="&amp;N$3,'Leave log'!$H:$H,"Approved")&gt;0,"X",""))</f>
      </c>
      <c r="O42">
        <f>IF(OR($A42="",O$3=""),"",IF(COUNTIFS('Leave log'!$A:$A,$A42,'Leave log'!$D:$D,"&lt;="&amp;O$3,'Leave log'!$E:$E,"&gt;="&amp;O$3,'Leave log'!$H:$H,"Approved")&gt;0,"X",""))</f>
      </c>
      <c r="P42">
        <f>IF(OR($A42="",P$3=""),"",IF(COUNTIFS('Leave log'!$A:$A,$A42,'Leave log'!$D:$D,"&lt;="&amp;P$3,'Leave log'!$E:$E,"&gt;="&amp;P$3,'Leave log'!$H:$H,"Approved")&gt;0,"X",""))</f>
      </c>
      <c r="Q42">
        <f>IF(OR($A42="",Q$3=""),"",IF(COUNTIFS('Leave log'!$A:$A,$A42,'Leave log'!$D:$D,"&lt;="&amp;Q$3,'Leave log'!$E:$E,"&gt;="&amp;Q$3,'Leave log'!$H:$H,"Approved")&gt;0,"X",""))</f>
      </c>
      <c r="R42">
        <f>IF(OR($A42="",R$3=""),"",IF(COUNTIFS('Leave log'!$A:$A,$A42,'Leave log'!$D:$D,"&lt;="&amp;R$3,'Leave log'!$E:$E,"&gt;="&amp;R$3,'Leave log'!$H:$H,"Approved")&gt;0,"X",""))</f>
      </c>
      <c r="S42">
        <f>IF(OR($A42="",S$3=""),"",IF(COUNTIFS('Leave log'!$A:$A,$A42,'Leave log'!$D:$D,"&lt;="&amp;S$3,'Leave log'!$E:$E,"&gt;="&amp;S$3,'Leave log'!$H:$H,"Approved")&gt;0,"X",""))</f>
      </c>
      <c r="T42">
        <f>IF(OR($A42="",T$3=""),"",IF(COUNTIFS('Leave log'!$A:$A,$A42,'Leave log'!$D:$D,"&lt;="&amp;T$3,'Leave log'!$E:$E,"&gt;="&amp;T$3,'Leave log'!$H:$H,"Approved")&gt;0,"X",""))</f>
      </c>
      <c r="U42">
        <f>IF(OR($A42="",U$3=""),"",IF(COUNTIFS('Leave log'!$A:$A,$A42,'Leave log'!$D:$D,"&lt;="&amp;U$3,'Leave log'!$E:$E,"&gt;="&amp;U$3,'Leave log'!$H:$H,"Approved")&gt;0,"X",""))</f>
      </c>
      <c r="V42">
        <f>IF(OR($A42="",V$3=""),"",IF(COUNTIFS('Leave log'!$A:$A,$A42,'Leave log'!$D:$D,"&lt;="&amp;V$3,'Leave log'!$E:$E,"&gt;="&amp;V$3,'Leave log'!$H:$H,"Approved")&gt;0,"X",""))</f>
      </c>
      <c r="W42">
        <f>IF(OR($A42="",W$3=""),"",IF(COUNTIFS('Leave log'!$A:$A,$A42,'Leave log'!$D:$D,"&lt;="&amp;W$3,'Leave log'!$E:$E,"&gt;="&amp;W$3,'Leave log'!$H:$H,"Approved")&gt;0,"X",""))</f>
      </c>
      <c r="X42">
        <f>IF(OR($A42="",X$3=""),"",IF(COUNTIFS('Leave log'!$A:$A,$A42,'Leave log'!$D:$D,"&lt;="&amp;X$3,'Leave log'!$E:$E,"&gt;="&amp;X$3,'Leave log'!$H:$H,"Approved")&gt;0,"X",""))</f>
      </c>
      <c r="Y42">
        <f>IF(OR($A42="",Y$3=""),"",IF(COUNTIFS('Leave log'!$A:$A,$A42,'Leave log'!$D:$D,"&lt;="&amp;Y$3,'Leave log'!$E:$E,"&gt;="&amp;Y$3,'Leave log'!$H:$H,"Approved")&gt;0,"X",""))</f>
      </c>
      <c r="Z42">
        <f>IF(OR($A42="",Z$3=""),"",IF(COUNTIFS('Leave log'!$A:$A,$A42,'Leave log'!$D:$D,"&lt;="&amp;Z$3,'Leave log'!$E:$E,"&gt;="&amp;Z$3,'Leave log'!$H:$H,"Approved")&gt;0,"X",""))</f>
      </c>
      <c r="AA42">
        <f>IF(OR($A42="",AA$3=""),"",IF(COUNTIFS('Leave log'!$A:$A,$A42,'Leave log'!$D:$D,"&lt;="&amp;AA$3,'Leave log'!$E:$E,"&gt;="&amp;AA$3,'Leave log'!$H:$H,"Approved")&gt;0,"X",""))</f>
      </c>
      <c r="AB42">
        <f>IF(OR($A42="",AB$3=""),"",IF(COUNTIFS('Leave log'!$A:$A,$A42,'Leave log'!$D:$D,"&lt;="&amp;AB$3,'Leave log'!$E:$E,"&gt;="&amp;AB$3,'Leave log'!$H:$H,"Approved")&gt;0,"X",""))</f>
      </c>
      <c r="AC42">
        <f>IF(OR($A42="",AC$3=""),"",IF(COUNTIFS('Leave log'!$A:$A,$A42,'Leave log'!$D:$D,"&lt;="&amp;AC$3,'Leave log'!$E:$E,"&gt;="&amp;AC$3,'Leave log'!$H:$H,"Approved")&gt;0,"X",""))</f>
      </c>
      <c r="AD42">
        <f>IF(OR($A42="",AD$3=""),"",IF(COUNTIFS('Leave log'!$A:$A,$A42,'Leave log'!$D:$D,"&lt;="&amp;AD$3,'Leave log'!$E:$E,"&gt;="&amp;AD$3,'Leave log'!$H:$H,"Approved")&gt;0,"X",""))</f>
      </c>
      <c r="AE42">
        <f>IF(OR($A42="",AE$3=""),"",IF(COUNTIFS('Leave log'!$A:$A,$A42,'Leave log'!$D:$D,"&lt;="&amp;AE$3,'Leave log'!$E:$E,"&gt;="&amp;AE$3,'Leave log'!$H:$H,"Approved")&gt;0,"X",""))</f>
      </c>
      <c r="AF42">
        <f>IF(OR($A42="",AF$3=""),"",IF(COUNTIFS('Leave log'!$A:$A,$A42,'Leave log'!$D:$D,"&lt;="&amp;AF$3,'Leave log'!$E:$E,"&gt;="&amp;AF$3,'Leave log'!$H:$H,"Approved")&gt;0,"X",""))</f>
      </c>
    </row>
    <row r="43" spans="1:32" x14ac:dyDescent="0.25">
      <c r="A43">
        <f>IF(Balances!A41="","",Balances!A41)</f>
      </c>
      <c r="B43">
        <f>IF(OR($A43="",B$3=""),"",IF(COUNTIFS('Leave log'!$A:$A,$A43,'Leave log'!$D:$D,"&lt;="&amp;B$3,'Leave log'!$E:$E,"&gt;="&amp;B$3,'Leave log'!$H:$H,"Approved")&gt;0,"X",""))</f>
      </c>
      <c r="C43">
        <f>IF(OR($A43="",C$3=""),"",IF(COUNTIFS('Leave log'!$A:$A,$A43,'Leave log'!$D:$D,"&lt;="&amp;C$3,'Leave log'!$E:$E,"&gt;="&amp;C$3,'Leave log'!$H:$H,"Approved")&gt;0,"X",""))</f>
      </c>
      <c r="D43">
        <f>IF(OR($A43="",D$3=""),"",IF(COUNTIFS('Leave log'!$A:$A,$A43,'Leave log'!$D:$D,"&lt;="&amp;D$3,'Leave log'!$E:$E,"&gt;="&amp;D$3,'Leave log'!$H:$H,"Approved")&gt;0,"X",""))</f>
      </c>
      <c r="E43">
        <f>IF(OR($A43="",E$3=""),"",IF(COUNTIFS('Leave log'!$A:$A,$A43,'Leave log'!$D:$D,"&lt;="&amp;E$3,'Leave log'!$E:$E,"&gt;="&amp;E$3,'Leave log'!$H:$H,"Approved")&gt;0,"X",""))</f>
      </c>
      <c r="F43">
        <f>IF(OR($A43="",F$3=""),"",IF(COUNTIFS('Leave log'!$A:$A,$A43,'Leave log'!$D:$D,"&lt;="&amp;F$3,'Leave log'!$E:$E,"&gt;="&amp;F$3,'Leave log'!$H:$H,"Approved")&gt;0,"X",""))</f>
      </c>
      <c r="G43">
        <f>IF(OR($A43="",G$3=""),"",IF(COUNTIFS('Leave log'!$A:$A,$A43,'Leave log'!$D:$D,"&lt;="&amp;G$3,'Leave log'!$E:$E,"&gt;="&amp;G$3,'Leave log'!$H:$H,"Approved")&gt;0,"X",""))</f>
      </c>
      <c r="H43">
        <f>IF(OR($A43="",H$3=""),"",IF(COUNTIFS('Leave log'!$A:$A,$A43,'Leave log'!$D:$D,"&lt;="&amp;H$3,'Leave log'!$E:$E,"&gt;="&amp;H$3,'Leave log'!$H:$H,"Approved")&gt;0,"X",""))</f>
      </c>
      <c r="I43">
        <f>IF(OR($A43="",I$3=""),"",IF(COUNTIFS('Leave log'!$A:$A,$A43,'Leave log'!$D:$D,"&lt;="&amp;I$3,'Leave log'!$E:$E,"&gt;="&amp;I$3,'Leave log'!$H:$H,"Approved")&gt;0,"X",""))</f>
      </c>
      <c r="J43">
        <f>IF(OR($A43="",J$3=""),"",IF(COUNTIFS('Leave log'!$A:$A,$A43,'Leave log'!$D:$D,"&lt;="&amp;J$3,'Leave log'!$E:$E,"&gt;="&amp;J$3,'Leave log'!$H:$H,"Approved")&gt;0,"X",""))</f>
      </c>
      <c r="K43">
        <f>IF(OR($A43="",K$3=""),"",IF(COUNTIFS('Leave log'!$A:$A,$A43,'Leave log'!$D:$D,"&lt;="&amp;K$3,'Leave log'!$E:$E,"&gt;="&amp;K$3,'Leave log'!$H:$H,"Approved")&gt;0,"X",""))</f>
      </c>
      <c r="L43">
        <f>IF(OR($A43="",L$3=""),"",IF(COUNTIFS('Leave log'!$A:$A,$A43,'Leave log'!$D:$D,"&lt;="&amp;L$3,'Leave log'!$E:$E,"&gt;="&amp;L$3,'Leave log'!$H:$H,"Approved")&gt;0,"X",""))</f>
      </c>
      <c r="M43">
        <f>IF(OR($A43="",M$3=""),"",IF(COUNTIFS('Leave log'!$A:$A,$A43,'Leave log'!$D:$D,"&lt;="&amp;M$3,'Leave log'!$E:$E,"&gt;="&amp;M$3,'Leave log'!$H:$H,"Approved")&gt;0,"X",""))</f>
      </c>
      <c r="N43">
        <f>IF(OR($A43="",N$3=""),"",IF(COUNTIFS('Leave log'!$A:$A,$A43,'Leave log'!$D:$D,"&lt;="&amp;N$3,'Leave log'!$E:$E,"&gt;="&amp;N$3,'Leave log'!$H:$H,"Approved")&gt;0,"X",""))</f>
      </c>
      <c r="O43">
        <f>IF(OR($A43="",O$3=""),"",IF(COUNTIFS('Leave log'!$A:$A,$A43,'Leave log'!$D:$D,"&lt;="&amp;O$3,'Leave log'!$E:$E,"&gt;="&amp;O$3,'Leave log'!$H:$H,"Approved")&gt;0,"X",""))</f>
      </c>
      <c r="P43">
        <f>IF(OR($A43="",P$3=""),"",IF(COUNTIFS('Leave log'!$A:$A,$A43,'Leave log'!$D:$D,"&lt;="&amp;P$3,'Leave log'!$E:$E,"&gt;="&amp;P$3,'Leave log'!$H:$H,"Approved")&gt;0,"X",""))</f>
      </c>
      <c r="Q43">
        <f>IF(OR($A43="",Q$3=""),"",IF(COUNTIFS('Leave log'!$A:$A,$A43,'Leave log'!$D:$D,"&lt;="&amp;Q$3,'Leave log'!$E:$E,"&gt;="&amp;Q$3,'Leave log'!$H:$H,"Approved")&gt;0,"X",""))</f>
      </c>
      <c r="R43">
        <f>IF(OR($A43="",R$3=""),"",IF(COUNTIFS('Leave log'!$A:$A,$A43,'Leave log'!$D:$D,"&lt;="&amp;R$3,'Leave log'!$E:$E,"&gt;="&amp;R$3,'Leave log'!$H:$H,"Approved")&gt;0,"X",""))</f>
      </c>
      <c r="S43">
        <f>IF(OR($A43="",S$3=""),"",IF(COUNTIFS('Leave log'!$A:$A,$A43,'Leave log'!$D:$D,"&lt;="&amp;S$3,'Leave log'!$E:$E,"&gt;="&amp;S$3,'Leave log'!$H:$H,"Approved")&gt;0,"X",""))</f>
      </c>
      <c r="T43">
        <f>IF(OR($A43="",T$3=""),"",IF(COUNTIFS('Leave log'!$A:$A,$A43,'Leave log'!$D:$D,"&lt;="&amp;T$3,'Leave log'!$E:$E,"&gt;="&amp;T$3,'Leave log'!$H:$H,"Approved")&gt;0,"X",""))</f>
      </c>
      <c r="U43">
        <f>IF(OR($A43="",U$3=""),"",IF(COUNTIFS('Leave log'!$A:$A,$A43,'Leave log'!$D:$D,"&lt;="&amp;U$3,'Leave log'!$E:$E,"&gt;="&amp;U$3,'Leave log'!$H:$H,"Approved")&gt;0,"X",""))</f>
      </c>
      <c r="V43">
        <f>IF(OR($A43="",V$3=""),"",IF(COUNTIFS('Leave log'!$A:$A,$A43,'Leave log'!$D:$D,"&lt;="&amp;V$3,'Leave log'!$E:$E,"&gt;="&amp;V$3,'Leave log'!$H:$H,"Approved")&gt;0,"X",""))</f>
      </c>
      <c r="W43">
        <f>IF(OR($A43="",W$3=""),"",IF(COUNTIFS('Leave log'!$A:$A,$A43,'Leave log'!$D:$D,"&lt;="&amp;W$3,'Leave log'!$E:$E,"&gt;="&amp;W$3,'Leave log'!$H:$H,"Approved")&gt;0,"X",""))</f>
      </c>
      <c r="X43">
        <f>IF(OR($A43="",X$3=""),"",IF(COUNTIFS('Leave log'!$A:$A,$A43,'Leave log'!$D:$D,"&lt;="&amp;X$3,'Leave log'!$E:$E,"&gt;="&amp;X$3,'Leave log'!$H:$H,"Approved")&gt;0,"X",""))</f>
      </c>
      <c r="Y43">
        <f>IF(OR($A43="",Y$3=""),"",IF(COUNTIFS('Leave log'!$A:$A,$A43,'Leave log'!$D:$D,"&lt;="&amp;Y$3,'Leave log'!$E:$E,"&gt;="&amp;Y$3,'Leave log'!$H:$H,"Approved")&gt;0,"X",""))</f>
      </c>
      <c r="Z43">
        <f>IF(OR($A43="",Z$3=""),"",IF(COUNTIFS('Leave log'!$A:$A,$A43,'Leave log'!$D:$D,"&lt;="&amp;Z$3,'Leave log'!$E:$E,"&gt;="&amp;Z$3,'Leave log'!$H:$H,"Approved")&gt;0,"X",""))</f>
      </c>
      <c r="AA43">
        <f>IF(OR($A43="",AA$3=""),"",IF(COUNTIFS('Leave log'!$A:$A,$A43,'Leave log'!$D:$D,"&lt;="&amp;AA$3,'Leave log'!$E:$E,"&gt;="&amp;AA$3,'Leave log'!$H:$H,"Approved")&gt;0,"X",""))</f>
      </c>
      <c r="AB43">
        <f>IF(OR($A43="",AB$3=""),"",IF(COUNTIFS('Leave log'!$A:$A,$A43,'Leave log'!$D:$D,"&lt;="&amp;AB$3,'Leave log'!$E:$E,"&gt;="&amp;AB$3,'Leave log'!$H:$H,"Approved")&gt;0,"X",""))</f>
      </c>
      <c r="AC43">
        <f>IF(OR($A43="",AC$3=""),"",IF(COUNTIFS('Leave log'!$A:$A,$A43,'Leave log'!$D:$D,"&lt;="&amp;AC$3,'Leave log'!$E:$E,"&gt;="&amp;AC$3,'Leave log'!$H:$H,"Approved")&gt;0,"X",""))</f>
      </c>
      <c r="AD43">
        <f>IF(OR($A43="",AD$3=""),"",IF(COUNTIFS('Leave log'!$A:$A,$A43,'Leave log'!$D:$D,"&lt;="&amp;AD$3,'Leave log'!$E:$E,"&gt;="&amp;AD$3,'Leave log'!$H:$H,"Approved")&gt;0,"X",""))</f>
      </c>
      <c r="AE43">
        <f>IF(OR($A43="",AE$3=""),"",IF(COUNTIFS('Leave log'!$A:$A,$A43,'Leave log'!$D:$D,"&lt;="&amp;AE$3,'Leave log'!$E:$E,"&gt;="&amp;AE$3,'Leave log'!$H:$H,"Approved")&gt;0,"X",""))</f>
      </c>
      <c r="AF43">
        <f>IF(OR($A43="",AF$3=""),"",IF(COUNTIFS('Leave log'!$A:$A,$A43,'Leave log'!$D:$D,"&lt;="&amp;AF$3,'Leave log'!$E:$E,"&gt;="&amp;AF$3,'Leave log'!$H:$H,"Approved")&gt;0,"X",""))</f>
      </c>
    </row>
    <row r="44" spans="1:32" x14ac:dyDescent="0.25">
      <c r="A44">
        <f>IF(Balances!A42="","",Balances!A42)</f>
      </c>
      <c r="B44">
        <f>IF(OR($A44="",B$3=""),"",IF(COUNTIFS('Leave log'!$A:$A,$A44,'Leave log'!$D:$D,"&lt;="&amp;B$3,'Leave log'!$E:$E,"&gt;="&amp;B$3,'Leave log'!$H:$H,"Approved")&gt;0,"X",""))</f>
      </c>
      <c r="C44">
        <f>IF(OR($A44="",C$3=""),"",IF(COUNTIFS('Leave log'!$A:$A,$A44,'Leave log'!$D:$D,"&lt;="&amp;C$3,'Leave log'!$E:$E,"&gt;="&amp;C$3,'Leave log'!$H:$H,"Approved")&gt;0,"X",""))</f>
      </c>
      <c r="D44">
        <f>IF(OR($A44="",D$3=""),"",IF(COUNTIFS('Leave log'!$A:$A,$A44,'Leave log'!$D:$D,"&lt;="&amp;D$3,'Leave log'!$E:$E,"&gt;="&amp;D$3,'Leave log'!$H:$H,"Approved")&gt;0,"X",""))</f>
      </c>
      <c r="E44">
        <f>IF(OR($A44="",E$3=""),"",IF(COUNTIFS('Leave log'!$A:$A,$A44,'Leave log'!$D:$D,"&lt;="&amp;E$3,'Leave log'!$E:$E,"&gt;="&amp;E$3,'Leave log'!$H:$H,"Approved")&gt;0,"X",""))</f>
      </c>
      <c r="F44">
        <f>IF(OR($A44="",F$3=""),"",IF(COUNTIFS('Leave log'!$A:$A,$A44,'Leave log'!$D:$D,"&lt;="&amp;F$3,'Leave log'!$E:$E,"&gt;="&amp;F$3,'Leave log'!$H:$H,"Approved")&gt;0,"X",""))</f>
      </c>
      <c r="G44">
        <f>IF(OR($A44="",G$3=""),"",IF(COUNTIFS('Leave log'!$A:$A,$A44,'Leave log'!$D:$D,"&lt;="&amp;G$3,'Leave log'!$E:$E,"&gt;="&amp;G$3,'Leave log'!$H:$H,"Approved")&gt;0,"X",""))</f>
      </c>
      <c r="H44">
        <f>IF(OR($A44="",H$3=""),"",IF(COUNTIFS('Leave log'!$A:$A,$A44,'Leave log'!$D:$D,"&lt;="&amp;H$3,'Leave log'!$E:$E,"&gt;="&amp;H$3,'Leave log'!$H:$H,"Approved")&gt;0,"X",""))</f>
      </c>
      <c r="I44">
        <f>IF(OR($A44="",I$3=""),"",IF(COUNTIFS('Leave log'!$A:$A,$A44,'Leave log'!$D:$D,"&lt;="&amp;I$3,'Leave log'!$E:$E,"&gt;="&amp;I$3,'Leave log'!$H:$H,"Approved")&gt;0,"X",""))</f>
      </c>
      <c r="J44">
        <f>IF(OR($A44="",J$3=""),"",IF(COUNTIFS('Leave log'!$A:$A,$A44,'Leave log'!$D:$D,"&lt;="&amp;J$3,'Leave log'!$E:$E,"&gt;="&amp;J$3,'Leave log'!$H:$H,"Approved")&gt;0,"X",""))</f>
      </c>
      <c r="K44">
        <f>IF(OR($A44="",K$3=""),"",IF(COUNTIFS('Leave log'!$A:$A,$A44,'Leave log'!$D:$D,"&lt;="&amp;K$3,'Leave log'!$E:$E,"&gt;="&amp;K$3,'Leave log'!$H:$H,"Approved")&gt;0,"X",""))</f>
      </c>
      <c r="L44">
        <f>IF(OR($A44="",L$3=""),"",IF(COUNTIFS('Leave log'!$A:$A,$A44,'Leave log'!$D:$D,"&lt;="&amp;L$3,'Leave log'!$E:$E,"&gt;="&amp;L$3,'Leave log'!$H:$H,"Approved")&gt;0,"X",""))</f>
      </c>
      <c r="M44">
        <f>IF(OR($A44="",M$3=""),"",IF(COUNTIFS('Leave log'!$A:$A,$A44,'Leave log'!$D:$D,"&lt;="&amp;M$3,'Leave log'!$E:$E,"&gt;="&amp;M$3,'Leave log'!$H:$H,"Approved")&gt;0,"X",""))</f>
      </c>
      <c r="N44">
        <f>IF(OR($A44="",N$3=""),"",IF(COUNTIFS('Leave log'!$A:$A,$A44,'Leave log'!$D:$D,"&lt;="&amp;N$3,'Leave log'!$E:$E,"&gt;="&amp;N$3,'Leave log'!$H:$H,"Approved")&gt;0,"X",""))</f>
      </c>
      <c r="O44">
        <f>IF(OR($A44="",O$3=""),"",IF(COUNTIFS('Leave log'!$A:$A,$A44,'Leave log'!$D:$D,"&lt;="&amp;O$3,'Leave log'!$E:$E,"&gt;="&amp;O$3,'Leave log'!$H:$H,"Approved")&gt;0,"X",""))</f>
      </c>
      <c r="P44">
        <f>IF(OR($A44="",P$3=""),"",IF(COUNTIFS('Leave log'!$A:$A,$A44,'Leave log'!$D:$D,"&lt;="&amp;P$3,'Leave log'!$E:$E,"&gt;="&amp;P$3,'Leave log'!$H:$H,"Approved")&gt;0,"X",""))</f>
      </c>
      <c r="Q44">
        <f>IF(OR($A44="",Q$3=""),"",IF(COUNTIFS('Leave log'!$A:$A,$A44,'Leave log'!$D:$D,"&lt;="&amp;Q$3,'Leave log'!$E:$E,"&gt;="&amp;Q$3,'Leave log'!$H:$H,"Approved")&gt;0,"X",""))</f>
      </c>
      <c r="R44">
        <f>IF(OR($A44="",R$3=""),"",IF(COUNTIFS('Leave log'!$A:$A,$A44,'Leave log'!$D:$D,"&lt;="&amp;R$3,'Leave log'!$E:$E,"&gt;="&amp;R$3,'Leave log'!$H:$H,"Approved")&gt;0,"X",""))</f>
      </c>
      <c r="S44">
        <f>IF(OR($A44="",S$3=""),"",IF(COUNTIFS('Leave log'!$A:$A,$A44,'Leave log'!$D:$D,"&lt;="&amp;S$3,'Leave log'!$E:$E,"&gt;="&amp;S$3,'Leave log'!$H:$H,"Approved")&gt;0,"X",""))</f>
      </c>
      <c r="T44">
        <f>IF(OR($A44="",T$3=""),"",IF(COUNTIFS('Leave log'!$A:$A,$A44,'Leave log'!$D:$D,"&lt;="&amp;T$3,'Leave log'!$E:$E,"&gt;="&amp;T$3,'Leave log'!$H:$H,"Approved")&gt;0,"X",""))</f>
      </c>
      <c r="U44">
        <f>IF(OR($A44="",U$3=""),"",IF(COUNTIFS('Leave log'!$A:$A,$A44,'Leave log'!$D:$D,"&lt;="&amp;U$3,'Leave log'!$E:$E,"&gt;="&amp;U$3,'Leave log'!$H:$H,"Approved")&gt;0,"X",""))</f>
      </c>
      <c r="V44">
        <f>IF(OR($A44="",V$3=""),"",IF(COUNTIFS('Leave log'!$A:$A,$A44,'Leave log'!$D:$D,"&lt;="&amp;V$3,'Leave log'!$E:$E,"&gt;="&amp;V$3,'Leave log'!$H:$H,"Approved")&gt;0,"X",""))</f>
      </c>
      <c r="W44">
        <f>IF(OR($A44="",W$3=""),"",IF(COUNTIFS('Leave log'!$A:$A,$A44,'Leave log'!$D:$D,"&lt;="&amp;W$3,'Leave log'!$E:$E,"&gt;="&amp;W$3,'Leave log'!$H:$H,"Approved")&gt;0,"X",""))</f>
      </c>
      <c r="X44">
        <f>IF(OR($A44="",X$3=""),"",IF(COUNTIFS('Leave log'!$A:$A,$A44,'Leave log'!$D:$D,"&lt;="&amp;X$3,'Leave log'!$E:$E,"&gt;="&amp;X$3,'Leave log'!$H:$H,"Approved")&gt;0,"X",""))</f>
      </c>
      <c r="Y44">
        <f>IF(OR($A44="",Y$3=""),"",IF(COUNTIFS('Leave log'!$A:$A,$A44,'Leave log'!$D:$D,"&lt;="&amp;Y$3,'Leave log'!$E:$E,"&gt;="&amp;Y$3,'Leave log'!$H:$H,"Approved")&gt;0,"X",""))</f>
      </c>
      <c r="Z44">
        <f>IF(OR($A44="",Z$3=""),"",IF(COUNTIFS('Leave log'!$A:$A,$A44,'Leave log'!$D:$D,"&lt;="&amp;Z$3,'Leave log'!$E:$E,"&gt;="&amp;Z$3,'Leave log'!$H:$H,"Approved")&gt;0,"X",""))</f>
      </c>
      <c r="AA44">
        <f>IF(OR($A44="",AA$3=""),"",IF(COUNTIFS('Leave log'!$A:$A,$A44,'Leave log'!$D:$D,"&lt;="&amp;AA$3,'Leave log'!$E:$E,"&gt;="&amp;AA$3,'Leave log'!$H:$H,"Approved")&gt;0,"X",""))</f>
      </c>
      <c r="AB44">
        <f>IF(OR($A44="",AB$3=""),"",IF(COUNTIFS('Leave log'!$A:$A,$A44,'Leave log'!$D:$D,"&lt;="&amp;AB$3,'Leave log'!$E:$E,"&gt;="&amp;AB$3,'Leave log'!$H:$H,"Approved")&gt;0,"X",""))</f>
      </c>
      <c r="AC44">
        <f>IF(OR($A44="",AC$3=""),"",IF(COUNTIFS('Leave log'!$A:$A,$A44,'Leave log'!$D:$D,"&lt;="&amp;AC$3,'Leave log'!$E:$E,"&gt;="&amp;AC$3,'Leave log'!$H:$H,"Approved")&gt;0,"X",""))</f>
      </c>
      <c r="AD44">
        <f>IF(OR($A44="",AD$3=""),"",IF(COUNTIFS('Leave log'!$A:$A,$A44,'Leave log'!$D:$D,"&lt;="&amp;AD$3,'Leave log'!$E:$E,"&gt;="&amp;AD$3,'Leave log'!$H:$H,"Approved")&gt;0,"X",""))</f>
      </c>
      <c r="AE44">
        <f>IF(OR($A44="",AE$3=""),"",IF(COUNTIFS('Leave log'!$A:$A,$A44,'Leave log'!$D:$D,"&lt;="&amp;AE$3,'Leave log'!$E:$E,"&gt;="&amp;AE$3,'Leave log'!$H:$H,"Approved")&gt;0,"X",""))</f>
      </c>
      <c r="AF44">
        <f>IF(OR($A44="",AF$3=""),"",IF(COUNTIFS('Leave log'!$A:$A,$A44,'Leave log'!$D:$D,"&lt;="&amp;AF$3,'Leave log'!$E:$E,"&gt;="&amp;AF$3,'Leave log'!$H:$H,"Approved")&gt;0,"X",""))</f>
      </c>
    </row>
    <row r="45" spans="1:32" x14ac:dyDescent="0.25">
      <c r="A45">
        <f>IF(Balances!A43="","",Balances!A43)</f>
      </c>
      <c r="B45">
        <f>IF(OR($A45="",B$3=""),"",IF(COUNTIFS('Leave log'!$A:$A,$A45,'Leave log'!$D:$D,"&lt;="&amp;B$3,'Leave log'!$E:$E,"&gt;="&amp;B$3,'Leave log'!$H:$H,"Approved")&gt;0,"X",""))</f>
      </c>
      <c r="C45">
        <f>IF(OR($A45="",C$3=""),"",IF(COUNTIFS('Leave log'!$A:$A,$A45,'Leave log'!$D:$D,"&lt;="&amp;C$3,'Leave log'!$E:$E,"&gt;="&amp;C$3,'Leave log'!$H:$H,"Approved")&gt;0,"X",""))</f>
      </c>
      <c r="D45">
        <f>IF(OR($A45="",D$3=""),"",IF(COUNTIFS('Leave log'!$A:$A,$A45,'Leave log'!$D:$D,"&lt;="&amp;D$3,'Leave log'!$E:$E,"&gt;="&amp;D$3,'Leave log'!$H:$H,"Approved")&gt;0,"X",""))</f>
      </c>
      <c r="E45">
        <f>IF(OR($A45="",E$3=""),"",IF(COUNTIFS('Leave log'!$A:$A,$A45,'Leave log'!$D:$D,"&lt;="&amp;E$3,'Leave log'!$E:$E,"&gt;="&amp;E$3,'Leave log'!$H:$H,"Approved")&gt;0,"X",""))</f>
      </c>
      <c r="F45">
        <f>IF(OR($A45="",F$3=""),"",IF(COUNTIFS('Leave log'!$A:$A,$A45,'Leave log'!$D:$D,"&lt;="&amp;F$3,'Leave log'!$E:$E,"&gt;="&amp;F$3,'Leave log'!$H:$H,"Approved")&gt;0,"X",""))</f>
      </c>
      <c r="G45">
        <f>IF(OR($A45="",G$3=""),"",IF(COUNTIFS('Leave log'!$A:$A,$A45,'Leave log'!$D:$D,"&lt;="&amp;G$3,'Leave log'!$E:$E,"&gt;="&amp;G$3,'Leave log'!$H:$H,"Approved")&gt;0,"X",""))</f>
      </c>
      <c r="H45">
        <f>IF(OR($A45="",H$3=""),"",IF(COUNTIFS('Leave log'!$A:$A,$A45,'Leave log'!$D:$D,"&lt;="&amp;H$3,'Leave log'!$E:$E,"&gt;="&amp;H$3,'Leave log'!$H:$H,"Approved")&gt;0,"X",""))</f>
      </c>
      <c r="I45">
        <f>IF(OR($A45="",I$3=""),"",IF(COUNTIFS('Leave log'!$A:$A,$A45,'Leave log'!$D:$D,"&lt;="&amp;I$3,'Leave log'!$E:$E,"&gt;="&amp;I$3,'Leave log'!$H:$H,"Approved")&gt;0,"X",""))</f>
      </c>
      <c r="J45">
        <f>IF(OR($A45="",J$3=""),"",IF(COUNTIFS('Leave log'!$A:$A,$A45,'Leave log'!$D:$D,"&lt;="&amp;J$3,'Leave log'!$E:$E,"&gt;="&amp;J$3,'Leave log'!$H:$H,"Approved")&gt;0,"X",""))</f>
      </c>
      <c r="K45">
        <f>IF(OR($A45="",K$3=""),"",IF(COUNTIFS('Leave log'!$A:$A,$A45,'Leave log'!$D:$D,"&lt;="&amp;K$3,'Leave log'!$E:$E,"&gt;="&amp;K$3,'Leave log'!$H:$H,"Approved")&gt;0,"X",""))</f>
      </c>
      <c r="L45">
        <f>IF(OR($A45="",L$3=""),"",IF(COUNTIFS('Leave log'!$A:$A,$A45,'Leave log'!$D:$D,"&lt;="&amp;L$3,'Leave log'!$E:$E,"&gt;="&amp;L$3,'Leave log'!$H:$H,"Approved")&gt;0,"X",""))</f>
      </c>
      <c r="M45">
        <f>IF(OR($A45="",M$3=""),"",IF(COUNTIFS('Leave log'!$A:$A,$A45,'Leave log'!$D:$D,"&lt;="&amp;M$3,'Leave log'!$E:$E,"&gt;="&amp;M$3,'Leave log'!$H:$H,"Approved")&gt;0,"X",""))</f>
      </c>
      <c r="N45">
        <f>IF(OR($A45="",N$3=""),"",IF(COUNTIFS('Leave log'!$A:$A,$A45,'Leave log'!$D:$D,"&lt;="&amp;N$3,'Leave log'!$E:$E,"&gt;="&amp;N$3,'Leave log'!$H:$H,"Approved")&gt;0,"X",""))</f>
      </c>
      <c r="O45">
        <f>IF(OR($A45="",O$3=""),"",IF(COUNTIFS('Leave log'!$A:$A,$A45,'Leave log'!$D:$D,"&lt;="&amp;O$3,'Leave log'!$E:$E,"&gt;="&amp;O$3,'Leave log'!$H:$H,"Approved")&gt;0,"X",""))</f>
      </c>
      <c r="P45">
        <f>IF(OR($A45="",P$3=""),"",IF(COUNTIFS('Leave log'!$A:$A,$A45,'Leave log'!$D:$D,"&lt;="&amp;P$3,'Leave log'!$E:$E,"&gt;="&amp;P$3,'Leave log'!$H:$H,"Approved")&gt;0,"X",""))</f>
      </c>
      <c r="Q45">
        <f>IF(OR($A45="",Q$3=""),"",IF(COUNTIFS('Leave log'!$A:$A,$A45,'Leave log'!$D:$D,"&lt;="&amp;Q$3,'Leave log'!$E:$E,"&gt;="&amp;Q$3,'Leave log'!$H:$H,"Approved")&gt;0,"X",""))</f>
      </c>
      <c r="R45">
        <f>IF(OR($A45="",R$3=""),"",IF(COUNTIFS('Leave log'!$A:$A,$A45,'Leave log'!$D:$D,"&lt;="&amp;R$3,'Leave log'!$E:$E,"&gt;="&amp;R$3,'Leave log'!$H:$H,"Approved")&gt;0,"X",""))</f>
      </c>
      <c r="S45">
        <f>IF(OR($A45="",S$3=""),"",IF(COUNTIFS('Leave log'!$A:$A,$A45,'Leave log'!$D:$D,"&lt;="&amp;S$3,'Leave log'!$E:$E,"&gt;="&amp;S$3,'Leave log'!$H:$H,"Approved")&gt;0,"X",""))</f>
      </c>
      <c r="T45">
        <f>IF(OR($A45="",T$3=""),"",IF(COUNTIFS('Leave log'!$A:$A,$A45,'Leave log'!$D:$D,"&lt;="&amp;T$3,'Leave log'!$E:$E,"&gt;="&amp;T$3,'Leave log'!$H:$H,"Approved")&gt;0,"X",""))</f>
      </c>
      <c r="U45">
        <f>IF(OR($A45="",U$3=""),"",IF(COUNTIFS('Leave log'!$A:$A,$A45,'Leave log'!$D:$D,"&lt;="&amp;U$3,'Leave log'!$E:$E,"&gt;="&amp;U$3,'Leave log'!$H:$H,"Approved")&gt;0,"X",""))</f>
      </c>
      <c r="V45">
        <f>IF(OR($A45="",V$3=""),"",IF(COUNTIFS('Leave log'!$A:$A,$A45,'Leave log'!$D:$D,"&lt;="&amp;V$3,'Leave log'!$E:$E,"&gt;="&amp;V$3,'Leave log'!$H:$H,"Approved")&gt;0,"X",""))</f>
      </c>
      <c r="W45">
        <f>IF(OR($A45="",W$3=""),"",IF(COUNTIFS('Leave log'!$A:$A,$A45,'Leave log'!$D:$D,"&lt;="&amp;W$3,'Leave log'!$E:$E,"&gt;="&amp;W$3,'Leave log'!$H:$H,"Approved")&gt;0,"X",""))</f>
      </c>
      <c r="X45">
        <f>IF(OR($A45="",X$3=""),"",IF(COUNTIFS('Leave log'!$A:$A,$A45,'Leave log'!$D:$D,"&lt;="&amp;X$3,'Leave log'!$E:$E,"&gt;="&amp;X$3,'Leave log'!$H:$H,"Approved")&gt;0,"X",""))</f>
      </c>
      <c r="Y45">
        <f>IF(OR($A45="",Y$3=""),"",IF(COUNTIFS('Leave log'!$A:$A,$A45,'Leave log'!$D:$D,"&lt;="&amp;Y$3,'Leave log'!$E:$E,"&gt;="&amp;Y$3,'Leave log'!$H:$H,"Approved")&gt;0,"X",""))</f>
      </c>
      <c r="Z45">
        <f>IF(OR($A45="",Z$3=""),"",IF(COUNTIFS('Leave log'!$A:$A,$A45,'Leave log'!$D:$D,"&lt;="&amp;Z$3,'Leave log'!$E:$E,"&gt;="&amp;Z$3,'Leave log'!$H:$H,"Approved")&gt;0,"X",""))</f>
      </c>
      <c r="AA45">
        <f>IF(OR($A45="",AA$3=""),"",IF(COUNTIFS('Leave log'!$A:$A,$A45,'Leave log'!$D:$D,"&lt;="&amp;AA$3,'Leave log'!$E:$E,"&gt;="&amp;AA$3,'Leave log'!$H:$H,"Approved")&gt;0,"X",""))</f>
      </c>
      <c r="AB45">
        <f>IF(OR($A45="",AB$3=""),"",IF(COUNTIFS('Leave log'!$A:$A,$A45,'Leave log'!$D:$D,"&lt;="&amp;AB$3,'Leave log'!$E:$E,"&gt;="&amp;AB$3,'Leave log'!$H:$H,"Approved")&gt;0,"X",""))</f>
      </c>
      <c r="AC45">
        <f>IF(OR($A45="",AC$3=""),"",IF(COUNTIFS('Leave log'!$A:$A,$A45,'Leave log'!$D:$D,"&lt;="&amp;AC$3,'Leave log'!$E:$E,"&gt;="&amp;AC$3,'Leave log'!$H:$H,"Approved")&gt;0,"X",""))</f>
      </c>
      <c r="AD45">
        <f>IF(OR($A45="",AD$3=""),"",IF(COUNTIFS('Leave log'!$A:$A,$A45,'Leave log'!$D:$D,"&lt;="&amp;AD$3,'Leave log'!$E:$E,"&gt;="&amp;AD$3,'Leave log'!$H:$H,"Approved")&gt;0,"X",""))</f>
      </c>
      <c r="AE45">
        <f>IF(OR($A45="",AE$3=""),"",IF(COUNTIFS('Leave log'!$A:$A,$A45,'Leave log'!$D:$D,"&lt;="&amp;AE$3,'Leave log'!$E:$E,"&gt;="&amp;AE$3,'Leave log'!$H:$H,"Approved")&gt;0,"X",""))</f>
      </c>
      <c r="AF45">
        <f>IF(OR($A45="",AF$3=""),"",IF(COUNTIFS('Leave log'!$A:$A,$A45,'Leave log'!$D:$D,"&lt;="&amp;AF$3,'Leave log'!$E:$E,"&gt;="&amp;AF$3,'Leave log'!$H:$H,"Approved")&gt;0,"X",""))</f>
      </c>
    </row>
    <row r="46" spans="1:32" x14ac:dyDescent="0.25">
      <c r="A46">
        <f>IF(Balances!A44="","",Balances!A44)</f>
      </c>
      <c r="B46">
        <f>IF(OR($A46="",B$3=""),"",IF(COUNTIFS('Leave log'!$A:$A,$A46,'Leave log'!$D:$D,"&lt;="&amp;B$3,'Leave log'!$E:$E,"&gt;="&amp;B$3,'Leave log'!$H:$H,"Approved")&gt;0,"X",""))</f>
      </c>
      <c r="C46">
        <f>IF(OR($A46="",C$3=""),"",IF(COUNTIFS('Leave log'!$A:$A,$A46,'Leave log'!$D:$D,"&lt;="&amp;C$3,'Leave log'!$E:$E,"&gt;="&amp;C$3,'Leave log'!$H:$H,"Approved")&gt;0,"X",""))</f>
      </c>
      <c r="D46">
        <f>IF(OR($A46="",D$3=""),"",IF(COUNTIFS('Leave log'!$A:$A,$A46,'Leave log'!$D:$D,"&lt;="&amp;D$3,'Leave log'!$E:$E,"&gt;="&amp;D$3,'Leave log'!$H:$H,"Approved")&gt;0,"X",""))</f>
      </c>
      <c r="E46">
        <f>IF(OR($A46="",E$3=""),"",IF(COUNTIFS('Leave log'!$A:$A,$A46,'Leave log'!$D:$D,"&lt;="&amp;E$3,'Leave log'!$E:$E,"&gt;="&amp;E$3,'Leave log'!$H:$H,"Approved")&gt;0,"X",""))</f>
      </c>
      <c r="F46">
        <f>IF(OR($A46="",F$3=""),"",IF(COUNTIFS('Leave log'!$A:$A,$A46,'Leave log'!$D:$D,"&lt;="&amp;F$3,'Leave log'!$E:$E,"&gt;="&amp;F$3,'Leave log'!$H:$H,"Approved")&gt;0,"X",""))</f>
      </c>
      <c r="G46">
        <f>IF(OR($A46="",G$3=""),"",IF(COUNTIFS('Leave log'!$A:$A,$A46,'Leave log'!$D:$D,"&lt;="&amp;G$3,'Leave log'!$E:$E,"&gt;="&amp;G$3,'Leave log'!$H:$H,"Approved")&gt;0,"X",""))</f>
      </c>
      <c r="H46">
        <f>IF(OR($A46="",H$3=""),"",IF(COUNTIFS('Leave log'!$A:$A,$A46,'Leave log'!$D:$D,"&lt;="&amp;H$3,'Leave log'!$E:$E,"&gt;="&amp;H$3,'Leave log'!$H:$H,"Approved")&gt;0,"X",""))</f>
      </c>
      <c r="I46">
        <f>IF(OR($A46="",I$3=""),"",IF(COUNTIFS('Leave log'!$A:$A,$A46,'Leave log'!$D:$D,"&lt;="&amp;I$3,'Leave log'!$E:$E,"&gt;="&amp;I$3,'Leave log'!$H:$H,"Approved")&gt;0,"X",""))</f>
      </c>
      <c r="J46">
        <f>IF(OR($A46="",J$3=""),"",IF(COUNTIFS('Leave log'!$A:$A,$A46,'Leave log'!$D:$D,"&lt;="&amp;J$3,'Leave log'!$E:$E,"&gt;="&amp;J$3,'Leave log'!$H:$H,"Approved")&gt;0,"X",""))</f>
      </c>
      <c r="K46">
        <f>IF(OR($A46="",K$3=""),"",IF(COUNTIFS('Leave log'!$A:$A,$A46,'Leave log'!$D:$D,"&lt;="&amp;K$3,'Leave log'!$E:$E,"&gt;="&amp;K$3,'Leave log'!$H:$H,"Approved")&gt;0,"X",""))</f>
      </c>
      <c r="L46">
        <f>IF(OR($A46="",L$3=""),"",IF(COUNTIFS('Leave log'!$A:$A,$A46,'Leave log'!$D:$D,"&lt;="&amp;L$3,'Leave log'!$E:$E,"&gt;="&amp;L$3,'Leave log'!$H:$H,"Approved")&gt;0,"X",""))</f>
      </c>
      <c r="M46">
        <f>IF(OR($A46="",M$3=""),"",IF(COUNTIFS('Leave log'!$A:$A,$A46,'Leave log'!$D:$D,"&lt;="&amp;M$3,'Leave log'!$E:$E,"&gt;="&amp;M$3,'Leave log'!$H:$H,"Approved")&gt;0,"X",""))</f>
      </c>
      <c r="N46">
        <f>IF(OR($A46="",N$3=""),"",IF(COUNTIFS('Leave log'!$A:$A,$A46,'Leave log'!$D:$D,"&lt;="&amp;N$3,'Leave log'!$E:$E,"&gt;="&amp;N$3,'Leave log'!$H:$H,"Approved")&gt;0,"X",""))</f>
      </c>
      <c r="O46">
        <f>IF(OR($A46="",O$3=""),"",IF(COUNTIFS('Leave log'!$A:$A,$A46,'Leave log'!$D:$D,"&lt;="&amp;O$3,'Leave log'!$E:$E,"&gt;="&amp;O$3,'Leave log'!$H:$H,"Approved")&gt;0,"X",""))</f>
      </c>
      <c r="P46">
        <f>IF(OR($A46="",P$3=""),"",IF(COUNTIFS('Leave log'!$A:$A,$A46,'Leave log'!$D:$D,"&lt;="&amp;P$3,'Leave log'!$E:$E,"&gt;="&amp;P$3,'Leave log'!$H:$H,"Approved")&gt;0,"X",""))</f>
      </c>
      <c r="Q46">
        <f>IF(OR($A46="",Q$3=""),"",IF(COUNTIFS('Leave log'!$A:$A,$A46,'Leave log'!$D:$D,"&lt;="&amp;Q$3,'Leave log'!$E:$E,"&gt;="&amp;Q$3,'Leave log'!$H:$H,"Approved")&gt;0,"X",""))</f>
      </c>
      <c r="R46">
        <f>IF(OR($A46="",R$3=""),"",IF(COUNTIFS('Leave log'!$A:$A,$A46,'Leave log'!$D:$D,"&lt;="&amp;R$3,'Leave log'!$E:$E,"&gt;="&amp;R$3,'Leave log'!$H:$H,"Approved")&gt;0,"X",""))</f>
      </c>
      <c r="S46">
        <f>IF(OR($A46="",S$3=""),"",IF(COUNTIFS('Leave log'!$A:$A,$A46,'Leave log'!$D:$D,"&lt;="&amp;S$3,'Leave log'!$E:$E,"&gt;="&amp;S$3,'Leave log'!$H:$H,"Approved")&gt;0,"X",""))</f>
      </c>
      <c r="T46">
        <f>IF(OR($A46="",T$3=""),"",IF(COUNTIFS('Leave log'!$A:$A,$A46,'Leave log'!$D:$D,"&lt;="&amp;T$3,'Leave log'!$E:$E,"&gt;="&amp;T$3,'Leave log'!$H:$H,"Approved")&gt;0,"X",""))</f>
      </c>
      <c r="U46">
        <f>IF(OR($A46="",U$3=""),"",IF(COUNTIFS('Leave log'!$A:$A,$A46,'Leave log'!$D:$D,"&lt;="&amp;U$3,'Leave log'!$E:$E,"&gt;="&amp;U$3,'Leave log'!$H:$H,"Approved")&gt;0,"X",""))</f>
      </c>
      <c r="V46">
        <f>IF(OR($A46="",V$3=""),"",IF(COUNTIFS('Leave log'!$A:$A,$A46,'Leave log'!$D:$D,"&lt;="&amp;V$3,'Leave log'!$E:$E,"&gt;="&amp;V$3,'Leave log'!$H:$H,"Approved")&gt;0,"X",""))</f>
      </c>
      <c r="W46">
        <f>IF(OR($A46="",W$3=""),"",IF(COUNTIFS('Leave log'!$A:$A,$A46,'Leave log'!$D:$D,"&lt;="&amp;W$3,'Leave log'!$E:$E,"&gt;="&amp;W$3,'Leave log'!$H:$H,"Approved")&gt;0,"X",""))</f>
      </c>
      <c r="X46">
        <f>IF(OR($A46="",X$3=""),"",IF(COUNTIFS('Leave log'!$A:$A,$A46,'Leave log'!$D:$D,"&lt;="&amp;X$3,'Leave log'!$E:$E,"&gt;="&amp;X$3,'Leave log'!$H:$H,"Approved")&gt;0,"X",""))</f>
      </c>
      <c r="Y46">
        <f>IF(OR($A46="",Y$3=""),"",IF(COUNTIFS('Leave log'!$A:$A,$A46,'Leave log'!$D:$D,"&lt;="&amp;Y$3,'Leave log'!$E:$E,"&gt;="&amp;Y$3,'Leave log'!$H:$H,"Approved")&gt;0,"X",""))</f>
      </c>
      <c r="Z46">
        <f>IF(OR($A46="",Z$3=""),"",IF(COUNTIFS('Leave log'!$A:$A,$A46,'Leave log'!$D:$D,"&lt;="&amp;Z$3,'Leave log'!$E:$E,"&gt;="&amp;Z$3,'Leave log'!$H:$H,"Approved")&gt;0,"X",""))</f>
      </c>
      <c r="AA46">
        <f>IF(OR($A46="",AA$3=""),"",IF(COUNTIFS('Leave log'!$A:$A,$A46,'Leave log'!$D:$D,"&lt;="&amp;AA$3,'Leave log'!$E:$E,"&gt;="&amp;AA$3,'Leave log'!$H:$H,"Approved")&gt;0,"X",""))</f>
      </c>
      <c r="AB46">
        <f>IF(OR($A46="",AB$3=""),"",IF(COUNTIFS('Leave log'!$A:$A,$A46,'Leave log'!$D:$D,"&lt;="&amp;AB$3,'Leave log'!$E:$E,"&gt;="&amp;AB$3,'Leave log'!$H:$H,"Approved")&gt;0,"X",""))</f>
      </c>
      <c r="AC46">
        <f>IF(OR($A46="",AC$3=""),"",IF(COUNTIFS('Leave log'!$A:$A,$A46,'Leave log'!$D:$D,"&lt;="&amp;AC$3,'Leave log'!$E:$E,"&gt;="&amp;AC$3,'Leave log'!$H:$H,"Approved")&gt;0,"X",""))</f>
      </c>
      <c r="AD46">
        <f>IF(OR($A46="",AD$3=""),"",IF(COUNTIFS('Leave log'!$A:$A,$A46,'Leave log'!$D:$D,"&lt;="&amp;AD$3,'Leave log'!$E:$E,"&gt;="&amp;AD$3,'Leave log'!$H:$H,"Approved")&gt;0,"X",""))</f>
      </c>
      <c r="AE46">
        <f>IF(OR($A46="",AE$3=""),"",IF(COUNTIFS('Leave log'!$A:$A,$A46,'Leave log'!$D:$D,"&lt;="&amp;AE$3,'Leave log'!$E:$E,"&gt;="&amp;AE$3,'Leave log'!$H:$H,"Approved")&gt;0,"X",""))</f>
      </c>
      <c r="AF46">
        <f>IF(OR($A46="",AF$3=""),"",IF(COUNTIFS('Leave log'!$A:$A,$A46,'Leave log'!$D:$D,"&lt;="&amp;AF$3,'Leave log'!$E:$E,"&gt;="&amp;AF$3,'Leave log'!$H:$H,"Approved")&gt;0,"X",""))</f>
      </c>
    </row>
    <row r="47" spans="1:32" x14ac:dyDescent="0.25">
      <c r="A47">
        <f>IF(Balances!A45="","",Balances!A45)</f>
      </c>
      <c r="B47">
        <f>IF(OR($A47="",B$3=""),"",IF(COUNTIFS('Leave log'!$A:$A,$A47,'Leave log'!$D:$D,"&lt;="&amp;B$3,'Leave log'!$E:$E,"&gt;="&amp;B$3,'Leave log'!$H:$H,"Approved")&gt;0,"X",""))</f>
      </c>
      <c r="C47">
        <f>IF(OR($A47="",C$3=""),"",IF(COUNTIFS('Leave log'!$A:$A,$A47,'Leave log'!$D:$D,"&lt;="&amp;C$3,'Leave log'!$E:$E,"&gt;="&amp;C$3,'Leave log'!$H:$H,"Approved")&gt;0,"X",""))</f>
      </c>
      <c r="D47">
        <f>IF(OR($A47="",D$3=""),"",IF(COUNTIFS('Leave log'!$A:$A,$A47,'Leave log'!$D:$D,"&lt;="&amp;D$3,'Leave log'!$E:$E,"&gt;="&amp;D$3,'Leave log'!$H:$H,"Approved")&gt;0,"X",""))</f>
      </c>
      <c r="E47">
        <f>IF(OR($A47="",E$3=""),"",IF(COUNTIFS('Leave log'!$A:$A,$A47,'Leave log'!$D:$D,"&lt;="&amp;E$3,'Leave log'!$E:$E,"&gt;="&amp;E$3,'Leave log'!$H:$H,"Approved")&gt;0,"X",""))</f>
      </c>
      <c r="F47">
        <f>IF(OR($A47="",F$3=""),"",IF(COUNTIFS('Leave log'!$A:$A,$A47,'Leave log'!$D:$D,"&lt;="&amp;F$3,'Leave log'!$E:$E,"&gt;="&amp;F$3,'Leave log'!$H:$H,"Approved")&gt;0,"X",""))</f>
      </c>
      <c r="G47">
        <f>IF(OR($A47="",G$3=""),"",IF(COUNTIFS('Leave log'!$A:$A,$A47,'Leave log'!$D:$D,"&lt;="&amp;G$3,'Leave log'!$E:$E,"&gt;="&amp;G$3,'Leave log'!$H:$H,"Approved")&gt;0,"X",""))</f>
      </c>
      <c r="H47">
        <f>IF(OR($A47="",H$3=""),"",IF(COUNTIFS('Leave log'!$A:$A,$A47,'Leave log'!$D:$D,"&lt;="&amp;H$3,'Leave log'!$E:$E,"&gt;="&amp;H$3,'Leave log'!$H:$H,"Approved")&gt;0,"X",""))</f>
      </c>
      <c r="I47">
        <f>IF(OR($A47="",I$3=""),"",IF(COUNTIFS('Leave log'!$A:$A,$A47,'Leave log'!$D:$D,"&lt;="&amp;I$3,'Leave log'!$E:$E,"&gt;="&amp;I$3,'Leave log'!$H:$H,"Approved")&gt;0,"X",""))</f>
      </c>
      <c r="J47">
        <f>IF(OR($A47="",J$3=""),"",IF(COUNTIFS('Leave log'!$A:$A,$A47,'Leave log'!$D:$D,"&lt;="&amp;J$3,'Leave log'!$E:$E,"&gt;="&amp;J$3,'Leave log'!$H:$H,"Approved")&gt;0,"X",""))</f>
      </c>
      <c r="K47">
        <f>IF(OR($A47="",K$3=""),"",IF(COUNTIFS('Leave log'!$A:$A,$A47,'Leave log'!$D:$D,"&lt;="&amp;K$3,'Leave log'!$E:$E,"&gt;="&amp;K$3,'Leave log'!$H:$H,"Approved")&gt;0,"X",""))</f>
      </c>
      <c r="L47">
        <f>IF(OR($A47="",L$3=""),"",IF(COUNTIFS('Leave log'!$A:$A,$A47,'Leave log'!$D:$D,"&lt;="&amp;L$3,'Leave log'!$E:$E,"&gt;="&amp;L$3,'Leave log'!$H:$H,"Approved")&gt;0,"X",""))</f>
      </c>
      <c r="M47">
        <f>IF(OR($A47="",M$3=""),"",IF(COUNTIFS('Leave log'!$A:$A,$A47,'Leave log'!$D:$D,"&lt;="&amp;M$3,'Leave log'!$E:$E,"&gt;="&amp;M$3,'Leave log'!$H:$H,"Approved")&gt;0,"X",""))</f>
      </c>
      <c r="N47">
        <f>IF(OR($A47="",N$3=""),"",IF(COUNTIFS('Leave log'!$A:$A,$A47,'Leave log'!$D:$D,"&lt;="&amp;N$3,'Leave log'!$E:$E,"&gt;="&amp;N$3,'Leave log'!$H:$H,"Approved")&gt;0,"X",""))</f>
      </c>
      <c r="O47">
        <f>IF(OR($A47="",O$3=""),"",IF(COUNTIFS('Leave log'!$A:$A,$A47,'Leave log'!$D:$D,"&lt;="&amp;O$3,'Leave log'!$E:$E,"&gt;="&amp;O$3,'Leave log'!$H:$H,"Approved")&gt;0,"X",""))</f>
      </c>
      <c r="P47">
        <f>IF(OR($A47="",P$3=""),"",IF(COUNTIFS('Leave log'!$A:$A,$A47,'Leave log'!$D:$D,"&lt;="&amp;P$3,'Leave log'!$E:$E,"&gt;="&amp;P$3,'Leave log'!$H:$H,"Approved")&gt;0,"X",""))</f>
      </c>
      <c r="Q47">
        <f>IF(OR($A47="",Q$3=""),"",IF(COUNTIFS('Leave log'!$A:$A,$A47,'Leave log'!$D:$D,"&lt;="&amp;Q$3,'Leave log'!$E:$E,"&gt;="&amp;Q$3,'Leave log'!$H:$H,"Approved")&gt;0,"X",""))</f>
      </c>
      <c r="R47">
        <f>IF(OR($A47="",R$3=""),"",IF(COUNTIFS('Leave log'!$A:$A,$A47,'Leave log'!$D:$D,"&lt;="&amp;R$3,'Leave log'!$E:$E,"&gt;="&amp;R$3,'Leave log'!$H:$H,"Approved")&gt;0,"X",""))</f>
      </c>
      <c r="S47">
        <f>IF(OR($A47="",S$3=""),"",IF(COUNTIFS('Leave log'!$A:$A,$A47,'Leave log'!$D:$D,"&lt;="&amp;S$3,'Leave log'!$E:$E,"&gt;="&amp;S$3,'Leave log'!$H:$H,"Approved")&gt;0,"X",""))</f>
      </c>
      <c r="T47">
        <f>IF(OR($A47="",T$3=""),"",IF(COUNTIFS('Leave log'!$A:$A,$A47,'Leave log'!$D:$D,"&lt;="&amp;T$3,'Leave log'!$E:$E,"&gt;="&amp;T$3,'Leave log'!$H:$H,"Approved")&gt;0,"X",""))</f>
      </c>
      <c r="U47">
        <f>IF(OR($A47="",U$3=""),"",IF(COUNTIFS('Leave log'!$A:$A,$A47,'Leave log'!$D:$D,"&lt;="&amp;U$3,'Leave log'!$E:$E,"&gt;="&amp;U$3,'Leave log'!$H:$H,"Approved")&gt;0,"X",""))</f>
      </c>
      <c r="V47">
        <f>IF(OR($A47="",V$3=""),"",IF(COUNTIFS('Leave log'!$A:$A,$A47,'Leave log'!$D:$D,"&lt;="&amp;V$3,'Leave log'!$E:$E,"&gt;="&amp;V$3,'Leave log'!$H:$H,"Approved")&gt;0,"X",""))</f>
      </c>
      <c r="W47">
        <f>IF(OR($A47="",W$3=""),"",IF(COUNTIFS('Leave log'!$A:$A,$A47,'Leave log'!$D:$D,"&lt;="&amp;W$3,'Leave log'!$E:$E,"&gt;="&amp;W$3,'Leave log'!$H:$H,"Approved")&gt;0,"X",""))</f>
      </c>
      <c r="X47">
        <f>IF(OR($A47="",X$3=""),"",IF(COUNTIFS('Leave log'!$A:$A,$A47,'Leave log'!$D:$D,"&lt;="&amp;X$3,'Leave log'!$E:$E,"&gt;="&amp;X$3,'Leave log'!$H:$H,"Approved")&gt;0,"X",""))</f>
      </c>
      <c r="Y47">
        <f>IF(OR($A47="",Y$3=""),"",IF(COUNTIFS('Leave log'!$A:$A,$A47,'Leave log'!$D:$D,"&lt;="&amp;Y$3,'Leave log'!$E:$E,"&gt;="&amp;Y$3,'Leave log'!$H:$H,"Approved")&gt;0,"X",""))</f>
      </c>
      <c r="Z47">
        <f>IF(OR($A47="",Z$3=""),"",IF(COUNTIFS('Leave log'!$A:$A,$A47,'Leave log'!$D:$D,"&lt;="&amp;Z$3,'Leave log'!$E:$E,"&gt;="&amp;Z$3,'Leave log'!$H:$H,"Approved")&gt;0,"X",""))</f>
      </c>
      <c r="AA47">
        <f>IF(OR($A47="",AA$3=""),"",IF(COUNTIFS('Leave log'!$A:$A,$A47,'Leave log'!$D:$D,"&lt;="&amp;AA$3,'Leave log'!$E:$E,"&gt;="&amp;AA$3,'Leave log'!$H:$H,"Approved")&gt;0,"X",""))</f>
      </c>
      <c r="AB47">
        <f>IF(OR($A47="",AB$3=""),"",IF(COUNTIFS('Leave log'!$A:$A,$A47,'Leave log'!$D:$D,"&lt;="&amp;AB$3,'Leave log'!$E:$E,"&gt;="&amp;AB$3,'Leave log'!$H:$H,"Approved")&gt;0,"X",""))</f>
      </c>
      <c r="AC47">
        <f>IF(OR($A47="",AC$3=""),"",IF(COUNTIFS('Leave log'!$A:$A,$A47,'Leave log'!$D:$D,"&lt;="&amp;AC$3,'Leave log'!$E:$E,"&gt;="&amp;AC$3,'Leave log'!$H:$H,"Approved")&gt;0,"X",""))</f>
      </c>
      <c r="AD47">
        <f>IF(OR($A47="",AD$3=""),"",IF(COUNTIFS('Leave log'!$A:$A,$A47,'Leave log'!$D:$D,"&lt;="&amp;AD$3,'Leave log'!$E:$E,"&gt;="&amp;AD$3,'Leave log'!$H:$H,"Approved")&gt;0,"X",""))</f>
      </c>
      <c r="AE47">
        <f>IF(OR($A47="",AE$3=""),"",IF(COUNTIFS('Leave log'!$A:$A,$A47,'Leave log'!$D:$D,"&lt;="&amp;AE$3,'Leave log'!$E:$E,"&gt;="&amp;AE$3,'Leave log'!$H:$H,"Approved")&gt;0,"X",""))</f>
      </c>
      <c r="AF47">
        <f>IF(OR($A47="",AF$3=""),"",IF(COUNTIFS('Leave log'!$A:$A,$A47,'Leave log'!$D:$D,"&lt;="&amp;AF$3,'Leave log'!$E:$E,"&gt;="&amp;AF$3,'Leave log'!$H:$H,"Approved")&gt;0,"X",""))</f>
      </c>
    </row>
    <row r="48" spans="1:32" x14ac:dyDescent="0.25">
      <c r="A48">
        <f>IF(Balances!A46="","",Balances!A46)</f>
      </c>
      <c r="B48">
        <f>IF(OR($A48="",B$3=""),"",IF(COUNTIFS('Leave log'!$A:$A,$A48,'Leave log'!$D:$D,"&lt;="&amp;B$3,'Leave log'!$E:$E,"&gt;="&amp;B$3,'Leave log'!$H:$H,"Approved")&gt;0,"X",""))</f>
      </c>
      <c r="C48">
        <f>IF(OR($A48="",C$3=""),"",IF(COUNTIFS('Leave log'!$A:$A,$A48,'Leave log'!$D:$D,"&lt;="&amp;C$3,'Leave log'!$E:$E,"&gt;="&amp;C$3,'Leave log'!$H:$H,"Approved")&gt;0,"X",""))</f>
      </c>
      <c r="D48">
        <f>IF(OR($A48="",D$3=""),"",IF(COUNTIFS('Leave log'!$A:$A,$A48,'Leave log'!$D:$D,"&lt;="&amp;D$3,'Leave log'!$E:$E,"&gt;="&amp;D$3,'Leave log'!$H:$H,"Approved")&gt;0,"X",""))</f>
      </c>
      <c r="E48">
        <f>IF(OR($A48="",E$3=""),"",IF(COUNTIFS('Leave log'!$A:$A,$A48,'Leave log'!$D:$D,"&lt;="&amp;E$3,'Leave log'!$E:$E,"&gt;="&amp;E$3,'Leave log'!$H:$H,"Approved")&gt;0,"X",""))</f>
      </c>
      <c r="F48">
        <f>IF(OR($A48="",F$3=""),"",IF(COUNTIFS('Leave log'!$A:$A,$A48,'Leave log'!$D:$D,"&lt;="&amp;F$3,'Leave log'!$E:$E,"&gt;="&amp;F$3,'Leave log'!$H:$H,"Approved")&gt;0,"X",""))</f>
      </c>
      <c r="G48">
        <f>IF(OR($A48="",G$3=""),"",IF(COUNTIFS('Leave log'!$A:$A,$A48,'Leave log'!$D:$D,"&lt;="&amp;G$3,'Leave log'!$E:$E,"&gt;="&amp;G$3,'Leave log'!$H:$H,"Approved")&gt;0,"X",""))</f>
      </c>
      <c r="H48">
        <f>IF(OR($A48="",H$3=""),"",IF(COUNTIFS('Leave log'!$A:$A,$A48,'Leave log'!$D:$D,"&lt;="&amp;H$3,'Leave log'!$E:$E,"&gt;="&amp;H$3,'Leave log'!$H:$H,"Approved")&gt;0,"X",""))</f>
      </c>
      <c r="I48">
        <f>IF(OR($A48="",I$3=""),"",IF(COUNTIFS('Leave log'!$A:$A,$A48,'Leave log'!$D:$D,"&lt;="&amp;I$3,'Leave log'!$E:$E,"&gt;="&amp;I$3,'Leave log'!$H:$H,"Approved")&gt;0,"X",""))</f>
      </c>
      <c r="J48">
        <f>IF(OR($A48="",J$3=""),"",IF(COUNTIFS('Leave log'!$A:$A,$A48,'Leave log'!$D:$D,"&lt;="&amp;J$3,'Leave log'!$E:$E,"&gt;="&amp;J$3,'Leave log'!$H:$H,"Approved")&gt;0,"X",""))</f>
      </c>
      <c r="K48">
        <f>IF(OR($A48="",K$3=""),"",IF(COUNTIFS('Leave log'!$A:$A,$A48,'Leave log'!$D:$D,"&lt;="&amp;K$3,'Leave log'!$E:$E,"&gt;="&amp;K$3,'Leave log'!$H:$H,"Approved")&gt;0,"X",""))</f>
      </c>
      <c r="L48">
        <f>IF(OR($A48="",L$3=""),"",IF(COUNTIFS('Leave log'!$A:$A,$A48,'Leave log'!$D:$D,"&lt;="&amp;L$3,'Leave log'!$E:$E,"&gt;="&amp;L$3,'Leave log'!$H:$H,"Approved")&gt;0,"X",""))</f>
      </c>
      <c r="M48">
        <f>IF(OR($A48="",M$3=""),"",IF(COUNTIFS('Leave log'!$A:$A,$A48,'Leave log'!$D:$D,"&lt;="&amp;M$3,'Leave log'!$E:$E,"&gt;="&amp;M$3,'Leave log'!$H:$H,"Approved")&gt;0,"X",""))</f>
      </c>
      <c r="N48">
        <f>IF(OR($A48="",N$3=""),"",IF(COUNTIFS('Leave log'!$A:$A,$A48,'Leave log'!$D:$D,"&lt;="&amp;N$3,'Leave log'!$E:$E,"&gt;="&amp;N$3,'Leave log'!$H:$H,"Approved")&gt;0,"X",""))</f>
      </c>
      <c r="O48">
        <f>IF(OR($A48="",O$3=""),"",IF(COUNTIFS('Leave log'!$A:$A,$A48,'Leave log'!$D:$D,"&lt;="&amp;O$3,'Leave log'!$E:$E,"&gt;="&amp;O$3,'Leave log'!$H:$H,"Approved")&gt;0,"X",""))</f>
      </c>
      <c r="P48">
        <f>IF(OR($A48="",P$3=""),"",IF(COUNTIFS('Leave log'!$A:$A,$A48,'Leave log'!$D:$D,"&lt;="&amp;P$3,'Leave log'!$E:$E,"&gt;="&amp;P$3,'Leave log'!$H:$H,"Approved")&gt;0,"X",""))</f>
      </c>
      <c r="Q48">
        <f>IF(OR($A48="",Q$3=""),"",IF(COUNTIFS('Leave log'!$A:$A,$A48,'Leave log'!$D:$D,"&lt;="&amp;Q$3,'Leave log'!$E:$E,"&gt;="&amp;Q$3,'Leave log'!$H:$H,"Approved")&gt;0,"X",""))</f>
      </c>
      <c r="R48">
        <f>IF(OR($A48="",R$3=""),"",IF(COUNTIFS('Leave log'!$A:$A,$A48,'Leave log'!$D:$D,"&lt;="&amp;R$3,'Leave log'!$E:$E,"&gt;="&amp;R$3,'Leave log'!$H:$H,"Approved")&gt;0,"X",""))</f>
      </c>
      <c r="S48">
        <f>IF(OR($A48="",S$3=""),"",IF(COUNTIFS('Leave log'!$A:$A,$A48,'Leave log'!$D:$D,"&lt;="&amp;S$3,'Leave log'!$E:$E,"&gt;="&amp;S$3,'Leave log'!$H:$H,"Approved")&gt;0,"X",""))</f>
      </c>
      <c r="T48">
        <f>IF(OR($A48="",T$3=""),"",IF(COUNTIFS('Leave log'!$A:$A,$A48,'Leave log'!$D:$D,"&lt;="&amp;T$3,'Leave log'!$E:$E,"&gt;="&amp;T$3,'Leave log'!$H:$H,"Approved")&gt;0,"X",""))</f>
      </c>
      <c r="U48">
        <f>IF(OR($A48="",U$3=""),"",IF(COUNTIFS('Leave log'!$A:$A,$A48,'Leave log'!$D:$D,"&lt;="&amp;U$3,'Leave log'!$E:$E,"&gt;="&amp;U$3,'Leave log'!$H:$H,"Approved")&gt;0,"X",""))</f>
      </c>
      <c r="V48">
        <f>IF(OR($A48="",V$3=""),"",IF(COUNTIFS('Leave log'!$A:$A,$A48,'Leave log'!$D:$D,"&lt;="&amp;V$3,'Leave log'!$E:$E,"&gt;="&amp;V$3,'Leave log'!$H:$H,"Approved")&gt;0,"X",""))</f>
      </c>
      <c r="W48">
        <f>IF(OR($A48="",W$3=""),"",IF(COUNTIFS('Leave log'!$A:$A,$A48,'Leave log'!$D:$D,"&lt;="&amp;W$3,'Leave log'!$E:$E,"&gt;="&amp;W$3,'Leave log'!$H:$H,"Approved")&gt;0,"X",""))</f>
      </c>
      <c r="X48">
        <f>IF(OR($A48="",X$3=""),"",IF(COUNTIFS('Leave log'!$A:$A,$A48,'Leave log'!$D:$D,"&lt;="&amp;X$3,'Leave log'!$E:$E,"&gt;="&amp;X$3,'Leave log'!$H:$H,"Approved")&gt;0,"X",""))</f>
      </c>
      <c r="Y48">
        <f>IF(OR($A48="",Y$3=""),"",IF(COUNTIFS('Leave log'!$A:$A,$A48,'Leave log'!$D:$D,"&lt;="&amp;Y$3,'Leave log'!$E:$E,"&gt;="&amp;Y$3,'Leave log'!$H:$H,"Approved")&gt;0,"X",""))</f>
      </c>
      <c r="Z48">
        <f>IF(OR($A48="",Z$3=""),"",IF(COUNTIFS('Leave log'!$A:$A,$A48,'Leave log'!$D:$D,"&lt;="&amp;Z$3,'Leave log'!$E:$E,"&gt;="&amp;Z$3,'Leave log'!$H:$H,"Approved")&gt;0,"X",""))</f>
      </c>
      <c r="AA48">
        <f>IF(OR($A48="",AA$3=""),"",IF(COUNTIFS('Leave log'!$A:$A,$A48,'Leave log'!$D:$D,"&lt;="&amp;AA$3,'Leave log'!$E:$E,"&gt;="&amp;AA$3,'Leave log'!$H:$H,"Approved")&gt;0,"X",""))</f>
      </c>
      <c r="AB48">
        <f>IF(OR($A48="",AB$3=""),"",IF(COUNTIFS('Leave log'!$A:$A,$A48,'Leave log'!$D:$D,"&lt;="&amp;AB$3,'Leave log'!$E:$E,"&gt;="&amp;AB$3,'Leave log'!$H:$H,"Approved")&gt;0,"X",""))</f>
      </c>
      <c r="AC48">
        <f>IF(OR($A48="",AC$3=""),"",IF(COUNTIFS('Leave log'!$A:$A,$A48,'Leave log'!$D:$D,"&lt;="&amp;AC$3,'Leave log'!$E:$E,"&gt;="&amp;AC$3,'Leave log'!$H:$H,"Approved")&gt;0,"X",""))</f>
      </c>
      <c r="AD48">
        <f>IF(OR($A48="",AD$3=""),"",IF(COUNTIFS('Leave log'!$A:$A,$A48,'Leave log'!$D:$D,"&lt;="&amp;AD$3,'Leave log'!$E:$E,"&gt;="&amp;AD$3,'Leave log'!$H:$H,"Approved")&gt;0,"X",""))</f>
      </c>
      <c r="AE48">
        <f>IF(OR($A48="",AE$3=""),"",IF(COUNTIFS('Leave log'!$A:$A,$A48,'Leave log'!$D:$D,"&lt;="&amp;AE$3,'Leave log'!$E:$E,"&gt;="&amp;AE$3,'Leave log'!$H:$H,"Approved")&gt;0,"X",""))</f>
      </c>
      <c r="AF48">
        <f>IF(OR($A48="",AF$3=""),"",IF(COUNTIFS('Leave log'!$A:$A,$A48,'Leave log'!$D:$D,"&lt;="&amp;AF$3,'Leave log'!$E:$E,"&gt;="&amp;AF$3,'Leave log'!$H:$H,"Approved")&gt;0,"X",""))</f>
      </c>
    </row>
    <row r="49" spans="1:32" x14ac:dyDescent="0.25">
      <c r="A49">
        <f>IF(Balances!A47="","",Balances!A47)</f>
      </c>
      <c r="B49">
        <f>IF(OR($A49="",B$3=""),"",IF(COUNTIFS('Leave log'!$A:$A,$A49,'Leave log'!$D:$D,"&lt;="&amp;B$3,'Leave log'!$E:$E,"&gt;="&amp;B$3,'Leave log'!$H:$H,"Approved")&gt;0,"X",""))</f>
      </c>
      <c r="C49">
        <f>IF(OR($A49="",C$3=""),"",IF(COUNTIFS('Leave log'!$A:$A,$A49,'Leave log'!$D:$D,"&lt;="&amp;C$3,'Leave log'!$E:$E,"&gt;="&amp;C$3,'Leave log'!$H:$H,"Approved")&gt;0,"X",""))</f>
      </c>
      <c r="D49">
        <f>IF(OR($A49="",D$3=""),"",IF(COUNTIFS('Leave log'!$A:$A,$A49,'Leave log'!$D:$D,"&lt;="&amp;D$3,'Leave log'!$E:$E,"&gt;="&amp;D$3,'Leave log'!$H:$H,"Approved")&gt;0,"X",""))</f>
      </c>
      <c r="E49">
        <f>IF(OR($A49="",E$3=""),"",IF(COUNTIFS('Leave log'!$A:$A,$A49,'Leave log'!$D:$D,"&lt;="&amp;E$3,'Leave log'!$E:$E,"&gt;="&amp;E$3,'Leave log'!$H:$H,"Approved")&gt;0,"X",""))</f>
      </c>
      <c r="F49">
        <f>IF(OR($A49="",F$3=""),"",IF(COUNTIFS('Leave log'!$A:$A,$A49,'Leave log'!$D:$D,"&lt;="&amp;F$3,'Leave log'!$E:$E,"&gt;="&amp;F$3,'Leave log'!$H:$H,"Approved")&gt;0,"X",""))</f>
      </c>
      <c r="G49">
        <f>IF(OR($A49="",G$3=""),"",IF(COUNTIFS('Leave log'!$A:$A,$A49,'Leave log'!$D:$D,"&lt;="&amp;G$3,'Leave log'!$E:$E,"&gt;="&amp;G$3,'Leave log'!$H:$H,"Approved")&gt;0,"X",""))</f>
      </c>
      <c r="H49">
        <f>IF(OR($A49="",H$3=""),"",IF(COUNTIFS('Leave log'!$A:$A,$A49,'Leave log'!$D:$D,"&lt;="&amp;H$3,'Leave log'!$E:$E,"&gt;="&amp;H$3,'Leave log'!$H:$H,"Approved")&gt;0,"X",""))</f>
      </c>
      <c r="I49">
        <f>IF(OR($A49="",I$3=""),"",IF(COUNTIFS('Leave log'!$A:$A,$A49,'Leave log'!$D:$D,"&lt;="&amp;I$3,'Leave log'!$E:$E,"&gt;="&amp;I$3,'Leave log'!$H:$H,"Approved")&gt;0,"X",""))</f>
      </c>
      <c r="J49">
        <f>IF(OR($A49="",J$3=""),"",IF(COUNTIFS('Leave log'!$A:$A,$A49,'Leave log'!$D:$D,"&lt;="&amp;J$3,'Leave log'!$E:$E,"&gt;="&amp;J$3,'Leave log'!$H:$H,"Approved")&gt;0,"X",""))</f>
      </c>
      <c r="K49">
        <f>IF(OR($A49="",K$3=""),"",IF(COUNTIFS('Leave log'!$A:$A,$A49,'Leave log'!$D:$D,"&lt;="&amp;K$3,'Leave log'!$E:$E,"&gt;="&amp;K$3,'Leave log'!$H:$H,"Approved")&gt;0,"X",""))</f>
      </c>
      <c r="L49">
        <f>IF(OR($A49="",L$3=""),"",IF(COUNTIFS('Leave log'!$A:$A,$A49,'Leave log'!$D:$D,"&lt;="&amp;L$3,'Leave log'!$E:$E,"&gt;="&amp;L$3,'Leave log'!$H:$H,"Approved")&gt;0,"X",""))</f>
      </c>
      <c r="M49">
        <f>IF(OR($A49="",M$3=""),"",IF(COUNTIFS('Leave log'!$A:$A,$A49,'Leave log'!$D:$D,"&lt;="&amp;M$3,'Leave log'!$E:$E,"&gt;="&amp;M$3,'Leave log'!$H:$H,"Approved")&gt;0,"X",""))</f>
      </c>
      <c r="N49">
        <f>IF(OR($A49="",N$3=""),"",IF(COUNTIFS('Leave log'!$A:$A,$A49,'Leave log'!$D:$D,"&lt;="&amp;N$3,'Leave log'!$E:$E,"&gt;="&amp;N$3,'Leave log'!$H:$H,"Approved")&gt;0,"X",""))</f>
      </c>
      <c r="O49">
        <f>IF(OR($A49="",O$3=""),"",IF(COUNTIFS('Leave log'!$A:$A,$A49,'Leave log'!$D:$D,"&lt;="&amp;O$3,'Leave log'!$E:$E,"&gt;="&amp;O$3,'Leave log'!$H:$H,"Approved")&gt;0,"X",""))</f>
      </c>
      <c r="P49">
        <f>IF(OR($A49="",P$3=""),"",IF(COUNTIFS('Leave log'!$A:$A,$A49,'Leave log'!$D:$D,"&lt;="&amp;P$3,'Leave log'!$E:$E,"&gt;="&amp;P$3,'Leave log'!$H:$H,"Approved")&gt;0,"X",""))</f>
      </c>
      <c r="Q49">
        <f>IF(OR($A49="",Q$3=""),"",IF(COUNTIFS('Leave log'!$A:$A,$A49,'Leave log'!$D:$D,"&lt;="&amp;Q$3,'Leave log'!$E:$E,"&gt;="&amp;Q$3,'Leave log'!$H:$H,"Approved")&gt;0,"X",""))</f>
      </c>
      <c r="R49">
        <f>IF(OR($A49="",R$3=""),"",IF(COUNTIFS('Leave log'!$A:$A,$A49,'Leave log'!$D:$D,"&lt;="&amp;R$3,'Leave log'!$E:$E,"&gt;="&amp;R$3,'Leave log'!$H:$H,"Approved")&gt;0,"X",""))</f>
      </c>
      <c r="S49">
        <f>IF(OR($A49="",S$3=""),"",IF(COUNTIFS('Leave log'!$A:$A,$A49,'Leave log'!$D:$D,"&lt;="&amp;S$3,'Leave log'!$E:$E,"&gt;="&amp;S$3,'Leave log'!$H:$H,"Approved")&gt;0,"X",""))</f>
      </c>
      <c r="T49">
        <f>IF(OR($A49="",T$3=""),"",IF(COUNTIFS('Leave log'!$A:$A,$A49,'Leave log'!$D:$D,"&lt;="&amp;T$3,'Leave log'!$E:$E,"&gt;="&amp;T$3,'Leave log'!$H:$H,"Approved")&gt;0,"X",""))</f>
      </c>
      <c r="U49">
        <f>IF(OR($A49="",U$3=""),"",IF(COUNTIFS('Leave log'!$A:$A,$A49,'Leave log'!$D:$D,"&lt;="&amp;U$3,'Leave log'!$E:$E,"&gt;="&amp;U$3,'Leave log'!$H:$H,"Approved")&gt;0,"X",""))</f>
      </c>
      <c r="V49">
        <f>IF(OR($A49="",V$3=""),"",IF(COUNTIFS('Leave log'!$A:$A,$A49,'Leave log'!$D:$D,"&lt;="&amp;V$3,'Leave log'!$E:$E,"&gt;="&amp;V$3,'Leave log'!$H:$H,"Approved")&gt;0,"X",""))</f>
      </c>
      <c r="W49">
        <f>IF(OR($A49="",W$3=""),"",IF(COUNTIFS('Leave log'!$A:$A,$A49,'Leave log'!$D:$D,"&lt;="&amp;W$3,'Leave log'!$E:$E,"&gt;="&amp;W$3,'Leave log'!$H:$H,"Approved")&gt;0,"X",""))</f>
      </c>
      <c r="X49">
        <f>IF(OR($A49="",X$3=""),"",IF(COUNTIFS('Leave log'!$A:$A,$A49,'Leave log'!$D:$D,"&lt;="&amp;X$3,'Leave log'!$E:$E,"&gt;="&amp;X$3,'Leave log'!$H:$H,"Approved")&gt;0,"X",""))</f>
      </c>
      <c r="Y49">
        <f>IF(OR($A49="",Y$3=""),"",IF(COUNTIFS('Leave log'!$A:$A,$A49,'Leave log'!$D:$D,"&lt;="&amp;Y$3,'Leave log'!$E:$E,"&gt;="&amp;Y$3,'Leave log'!$H:$H,"Approved")&gt;0,"X",""))</f>
      </c>
      <c r="Z49">
        <f>IF(OR($A49="",Z$3=""),"",IF(COUNTIFS('Leave log'!$A:$A,$A49,'Leave log'!$D:$D,"&lt;="&amp;Z$3,'Leave log'!$E:$E,"&gt;="&amp;Z$3,'Leave log'!$H:$H,"Approved")&gt;0,"X",""))</f>
      </c>
      <c r="AA49">
        <f>IF(OR($A49="",AA$3=""),"",IF(COUNTIFS('Leave log'!$A:$A,$A49,'Leave log'!$D:$D,"&lt;="&amp;AA$3,'Leave log'!$E:$E,"&gt;="&amp;AA$3,'Leave log'!$H:$H,"Approved")&gt;0,"X",""))</f>
      </c>
      <c r="AB49">
        <f>IF(OR($A49="",AB$3=""),"",IF(COUNTIFS('Leave log'!$A:$A,$A49,'Leave log'!$D:$D,"&lt;="&amp;AB$3,'Leave log'!$E:$E,"&gt;="&amp;AB$3,'Leave log'!$H:$H,"Approved")&gt;0,"X",""))</f>
      </c>
      <c r="AC49">
        <f>IF(OR($A49="",AC$3=""),"",IF(COUNTIFS('Leave log'!$A:$A,$A49,'Leave log'!$D:$D,"&lt;="&amp;AC$3,'Leave log'!$E:$E,"&gt;="&amp;AC$3,'Leave log'!$H:$H,"Approved")&gt;0,"X",""))</f>
      </c>
      <c r="AD49">
        <f>IF(OR($A49="",AD$3=""),"",IF(COUNTIFS('Leave log'!$A:$A,$A49,'Leave log'!$D:$D,"&lt;="&amp;AD$3,'Leave log'!$E:$E,"&gt;="&amp;AD$3,'Leave log'!$H:$H,"Approved")&gt;0,"X",""))</f>
      </c>
      <c r="AE49">
        <f>IF(OR($A49="",AE$3=""),"",IF(COUNTIFS('Leave log'!$A:$A,$A49,'Leave log'!$D:$D,"&lt;="&amp;AE$3,'Leave log'!$E:$E,"&gt;="&amp;AE$3,'Leave log'!$H:$H,"Approved")&gt;0,"X",""))</f>
      </c>
      <c r="AF49">
        <f>IF(OR($A49="",AF$3=""),"",IF(COUNTIFS('Leave log'!$A:$A,$A49,'Leave log'!$D:$D,"&lt;="&amp;AF$3,'Leave log'!$E:$E,"&gt;="&amp;AF$3,'Leave log'!$H:$H,"Approved")&gt;0,"X",""))</f>
      </c>
    </row>
    <row r="50" spans="1:32" x14ac:dyDescent="0.25">
      <c r="A50">
        <f>IF(Balances!A48="","",Balances!A48)</f>
      </c>
      <c r="B50">
        <f>IF(OR($A50="",B$3=""),"",IF(COUNTIFS('Leave log'!$A:$A,$A50,'Leave log'!$D:$D,"&lt;="&amp;B$3,'Leave log'!$E:$E,"&gt;="&amp;B$3,'Leave log'!$H:$H,"Approved")&gt;0,"X",""))</f>
      </c>
      <c r="C50">
        <f>IF(OR($A50="",C$3=""),"",IF(COUNTIFS('Leave log'!$A:$A,$A50,'Leave log'!$D:$D,"&lt;="&amp;C$3,'Leave log'!$E:$E,"&gt;="&amp;C$3,'Leave log'!$H:$H,"Approved")&gt;0,"X",""))</f>
      </c>
      <c r="D50">
        <f>IF(OR($A50="",D$3=""),"",IF(COUNTIFS('Leave log'!$A:$A,$A50,'Leave log'!$D:$D,"&lt;="&amp;D$3,'Leave log'!$E:$E,"&gt;="&amp;D$3,'Leave log'!$H:$H,"Approved")&gt;0,"X",""))</f>
      </c>
      <c r="E50">
        <f>IF(OR($A50="",E$3=""),"",IF(COUNTIFS('Leave log'!$A:$A,$A50,'Leave log'!$D:$D,"&lt;="&amp;E$3,'Leave log'!$E:$E,"&gt;="&amp;E$3,'Leave log'!$H:$H,"Approved")&gt;0,"X",""))</f>
      </c>
      <c r="F50">
        <f>IF(OR($A50="",F$3=""),"",IF(COUNTIFS('Leave log'!$A:$A,$A50,'Leave log'!$D:$D,"&lt;="&amp;F$3,'Leave log'!$E:$E,"&gt;="&amp;F$3,'Leave log'!$H:$H,"Approved")&gt;0,"X",""))</f>
      </c>
      <c r="G50">
        <f>IF(OR($A50="",G$3=""),"",IF(COUNTIFS('Leave log'!$A:$A,$A50,'Leave log'!$D:$D,"&lt;="&amp;G$3,'Leave log'!$E:$E,"&gt;="&amp;G$3,'Leave log'!$H:$H,"Approved")&gt;0,"X",""))</f>
      </c>
      <c r="H50">
        <f>IF(OR($A50="",H$3=""),"",IF(COUNTIFS('Leave log'!$A:$A,$A50,'Leave log'!$D:$D,"&lt;="&amp;H$3,'Leave log'!$E:$E,"&gt;="&amp;H$3,'Leave log'!$H:$H,"Approved")&gt;0,"X",""))</f>
      </c>
      <c r="I50">
        <f>IF(OR($A50="",I$3=""),"",IF(COUNTIFS('Leave log'!$A:$A,$A50,'Leave log'!$D:$D,"&lt;="&amp;I$3,'Leave log'!$E:$E,"&gt;="&amp;I$3,'Leave log'!$H:$H,"Approved")&gt;0,"X",""))</f>
      </c>
      <c r="J50">
        <f>IF(OR($A50="",J$3=""),"",IF(COUNTIFS('Leave log'!$A:$A,$A50,'Leave log'!$D:$D,"&lt;="&amp;J$3,'Leave log'!$E:$E,"&gt;="&amp;J$3,'Leave log'!$H:$H,"Approved")&gt;0,"X",""))</f>
      </c>
      <c r="K50">
        <f>IF(OR($A50="",K$3=""),"",IF(COUNTIFS('Leave log'!$A:$A,$A50,'Leave log'!$D:$D,"&lt;="&amp;K$3,'Leave log'!$E:$E,"&gt;="&amp;K$3,'Leave log'!$H:$H,"Approved")&gt;0,"X",""))</f>
      </c>
      <c r="L50">
        <f>IF(OR($A50="",L$3=""),"",IF(COUNTIFS('Leave log'!$A:$A,$A50,'Leave log'!$D:$D,"&lt;="&amp;L$3,'Leave log'!$E:$E,"&gt;="&amp;L$3,'Leave log'!$H:$H,"Approved")&gt;0,"X",""))</f>
      </c>
      <c r="M50">
        <f>IF(OR($A50="",M$3=""),"",IF(COUNTIFS('Leave log'!$A:$A,$A50,'Leave log'!$D:$D,"&lt;="&amp;M$3,'Leave log'!$E:$E,"&gt;="&amp;M$3,'Leave log'!$H:$H,"Approved")&gt;0,"X",""))</f>
      </c>
      <c r="N50">
        <f>IF(OR($A50="",N$3=""),"",IF(COUNTIFS('Leave log'!$A:$A,$A50,'Leave log'!$D:$D,"&lt;="&amp;N$3,'Leave log'!$E:$E,"&gt;="&amp;N$3,'Leave log'!$H:$H,"Approved")&gt;0,"X",""))</f>
      </c>
      <c r="O50">
        <f>IF(OR($A50="",O$3=""),"",IF(COUNTIFS('Leave log'!$A:$A,$A50,'Leave log'!$D:$D,"&lt;="&amp;O$3,'Leave log'!$E:$E,"&gt;="&amp;O$3,'Leave log'!$H:$H,"Approved")&gt;0,"X",""))</f>
      </c>
      <c r="P50">
        <f>IF(OR($A50="",P$3=""),"",IF(COUNTIFS('Leave log'!$A:$A,$A50,'Leave log'!$D:$D,"&lt;="&amp;P$3,'Leave log'!$E:$E,"&gt;="&amp;P$3,'Leave log'!$H:$H,"Approved")&gt;0,"X",""))</f>
      </c>
      <c r="Q50">
        <f>IF(OR($A50="",Q$3=""),"",IF(COUNTIFS('Leave log'!$A:$A,$A50,'Leave log'!$D:$D,"&lt;="&amp;Q$3,'Leave log'!$E:$E,"&gt;="&amp;Q$3,'Leave log'!$H:$H,"Approved")&gt;0,"X",""))</f>
      </c>
      <c r="R50">
        <f>IF(OR($A50="",R$3=""),"",IF(COUNTIFS('Leave log'!$A:$A,$A50,'Leave log'!$D:$D,"&lt;="&amp;R$3,'Leave log'!$E:$E,"&gt;="&amp;R$3,'Leave log'!$H:$H,"Approved")&gt;0,"X",""))</f>
      </c>
      <c r="S50">
        <f>IF(OR($A50="",S$3=""),"",IF(COUNTIFS('Leave log'!$A:$A,$A50,'Leave log'!$D:$D,"&lt;="&amp;S$3,'Leave log'!$E:$E,"&gt;="&amp;S$3,'Leave log'!$H:$H,"Approved")&gt;0,"X",""))</f>
      </c>
      <c r="T50">
        <f>IF(OR($A50="",T$3=""),"",IF(COUNTIFS('Leave log'!$A:$A,$A50,'Leave log'!$D:$D,"&lt;="&amp;T$3,'Leave log'!$E:$E,"&gt;="&amp;T$3,'Leave log'!$H:$H,"Approved")&gt;0,"X",""))</f>
      </c>
      <c r="U50">
        <f>IF(OR($A50="",U$3=""),"",IF(COUNTIFS('Leave log'!$A:$A,$A50,'Leave log'!$D:$D,"&lt;="&amp;U$3,'Leave log'!$E:$E,"&gt;="&amp;U$3,'Leave log'!$H:$H,"Approved")&gt;0,"X",""))</f>
      </c>
      <c r="V50">
        <f>IF(OR($A50="",V$3=""),"",IF(COUNTIFS('Leave log'!$A:$A,$A50,'Leave log'!$D:$D,"&lt;="&amp;V$3,'Leave log'!$E:$E,"&gt;="&amp;V$3,'Leave log'!$H:$H,"Approved")&gt;0,"X",""))</f>
      </c>
      <c r="W50">
        <f>IF(OR($A50="",W$3=""),"",IF(COUNTIFS('Leave log'!$A:$A,$A50,'Leave log'!$D:$D,"&lt;="&amp;W$3,'Leave log'!$E:$E,"&gt;="&amp;W$3,'Leave log'!$H:$H,"Approved")&gt;0,"X",""))</f>
      </c>
      <c r="X50">
        <f>IF(OR($A50="",X$3=""),"",IF(COUNTIFS('Leave log'!$A:$A,$A50,'Leave log'!$D:$D,"&lt;="&amp;X$3,'Leave log'!$E:$E,"&gt;="&amp;X$3,'Leave log'!$H:$H,"Approved")&gt;0,"X",""))</f>
      </c>
      <c r="Y50">
        <f>IF(OR($A50="",Y$3=""),"",IF(COUNTIFS('Leave log'!$A:$A,$A50,'Leave log'!$D:$D,"&lt;="&amp;Y$3,'Leave log'!$E:$E,"&gt;="&amp;Y$3,'Leave log'!$H:$H,"Approved")&gt;0,"X",""))</f>
      </c>
      <c r="Z50">
        <f>IF(OR($A50="",Z$3=""),"",IF(COUNTIFS('Leave log'!$A:$A,$A50,'Leave log'!$D:$D,"&lt;="&amp;Z$3,'Leave log'!$E:$E,"&gt;="&amp;Z$3,'Leave log'!$H:$H,"Approved")&gt;0,"X",""))</f>
      </c>
      <c r="AA50">
        <f>IF(OR($A50="",AA$3=""),"",IF(COUNTIFS('Leave log'!$A:$A,$A50,'Leave log'!$D:$D,"&lt;="&amp;AA$3,'Leave log'!$E:$E,"&gt;="&amp;AA$3,'Leave log'!$H:$H,"Approved")&gt;0,"X",""))</f>
      </c>
      <c r="AB50">
        <f>IF(OR($A50="",AB$3=""),"",IF(COUNTIFS('Leave log'!$A:$A,$A50,'Leave log'!$D:$D,"&lt;="&amp;AB$3,'Leave log'!$E:$E,"&gt;="&amp;AB$3,'Leave log'!$H:$H,"Approved")&gt;0,"X",""))</f>
      </c>
      <c r="AC50">
        <f>IF(OR($A50="",AC$3=""),"",IF(COUNTIFS('Leave log'!$A:$A,$A50,'Leave log'!$D:$D,"&lt;="&amp;AC$3,'Leave log'!$E:$E,"&gt;="&amp;AC$3,'Leave log'!$H:$H,"Approved")&gt;0,"X",""))</f>
      </c>
      <c r="AD50">
        <f>IF(OR($A50="",AD$3=""),"",IF(COUNTIFS('Leave log'!$A:$A,$A50,'Leave log'!$D:$D,"&lt;="&amp;AD$3,'Leave log'!$E:$E,"&gt;="&amp;AD$3,'Leave log'!$H:$H,"Approved")&gt;0,"X",""))</f>
      </c>
      <c r="AE50">
        <f>IF(OR($A50="",AE$3=""),"",IF(COUNTIFS('Leave log'!$A:$A,$A50,'Leave log'!$D:$D,"&lt;="&amp;AE$3,'Leave log'!$E:$E,"&gt;="&amp;AE$3,'Leave log'!$H:$H,"Approved")&gt;0,"X",""))</f>
      </c>
      <c r="AF50">
        <f>IF(OR($A50="",AF$3=""),"",IF(COUNTIFS('Leave log'!$A:$A,$A50,'Leave log'!$D:$D,"&lt;="&amp;AF$3,'Leave log'!$E:$E,"&gt;="&amp;AF$3,'Leave log'!$H:$H,"Approved")&gt;0,"X",""))</f>
      </c>
    </row>
    <row r="51" spans="1:32" x14ac:dyDescent="0.25">
      <c r="A51">
        <f>IF(Balances!A49="","",Balances!A49)</f>
      </c>
      <c r="B51">
        <f>IF(OR($A51="",B$3=""),"",IF(COUNTIFS('Leave log'!$A:$A,$A51,'Leave log'!$D:$D,"&lt;="&amp;B$3,'Leave log'!$E:$E,"&gt;="&amp;B$3,'Leave log'!$H:$H,"Approved")&gt;0,"X",""))</f>
      </c>
      <c r="C51">
        <f>IF(OR($A51="",C$3=""),"",IF(COUNTIFS('Leave log'!$A:$A,$A51,'Leave log'!$D:$D,"&lt;="&amp;C$3,'Leave log'!$E:$E,"&gt;="&amp;C$3,'Leave log'!$H:$H,"Approved")&gt;0,"X",""))</f>
      </c>
      <c r="D51">
        <f>IF(OR($A51="",D$3=""),"",IF(COUNTIFS('Leave log'!$A:$A,$A51,'Leave log'!$D:$D,"&lt;="&amp;D$3,'Leave log'!$E:$E,"&gt;="&amp;D$3,'Leave log'!$H:$H,"Approved")&gt;0,"X",""))</f>
      </c>
      <c r="E51">
        <f>IF(OR($A51="",E$3=""),"",IF(COUNTIFS('Leave log'!$A:$A,$A51,'Leave log'!$D:$D,"&lt;="&amp;E$3,'Leave log'!$E:$E,"&gt;="&amp;E$3,'Leave log'!$H:$H,"Approved")&gt;0,"X",""))</f>
      </c>
      <c r="F51">
        <f>IF(OR($A51="",F$3=""),"",IF(COUNTIFS('Leave log'!$A:$A,$A51,'Leave log'!$D:$D,"&lt;="&amp;F$3,'Leave log'!$E:$E,"&gt;="&amp;F$3,'Leave log'!$H:$H,"Approved")&gt;0,"X",""))</f>
      </c>
      <c r="G51">
        <f>IF(OR($A51="",G$3=""),"",IF(COUNTIFS('Leave log'!$A:$A,$A51,'Leave log'!$D:$D,"&lt;="&amp;G$3,'Leave log'!$E:$E,"&gt;="&amp;G$3,'Leave log'!$H:$H,"Approved")&gt;0,"X",""))</f>
      </c>
      <c r="H51">
        <f>IF(OR($A51="",H$3=""),"",IF(COUNTIFS('Leave log'!$A:$A,$A51,'Leave log'!$D:$D,"&lt;="&amp;H$3,'Leave log'!$E:$E,"&gt;="&amp;H$3,'Leave log'!$H:$H,"Approved")&gt;0,"X",""))</f>
      </c>
      <c r="I51">
        <f>IF(OR($A51="",I$3=""),"",IF(COUNTIFS('Leave log'!$A:$A,$A51,'Leave log'!$D:$D,"&lt;="&amp;I$3,'Leave log'!$E:$E,"&gt;="&amp;I$3,'Leave log'!$H:$H,"Approved")&gt;0,"X",""))</f>
      </c>
      <c r="J51">
        <f>IF(OR($A51="",J$3=""),"",IF(COUNTIFS('Leave log'!$A:$A,$A51,'Leave log'!$D:$D,"&lt;="&amp;J$3,'Leave log'!$E:$E,"&gt;="&amp;J$3,'Leave log'!$H:$H,"Approved")&gt;0,"X",""))</f>
      </c>
      <c r="K51">
        <f>IF(OR($A51="",K$3=""),"",IF(COUNTIFS('Leave log'!$A:$A,$A51,'Leave log'!$D:$D,"&lt;="&amp;K$3,'Leave log'!$E:$E,"&gt;="&amp;K$3,'Leave log'!$H:$H,"Approved")&gt;0,"X",""))</f>
      </c>
      <c r="L51">
        <f>IF(OR($A51="",L$3=""),"",IF(COUNTIFS('Leave log'!$A:$A,$A51,'Leave log'!$D:$D,"&lt;="&amp;L$3,'Leave log'!$E:$E,"&gt;="&amp;L$3,'Leave log'!$H:$H,"Approved")&gt;0,"X",""))</f>
      </c>
      <c r="M51">
        <f>IF(OR($A51="",M$3=""),"",IF(COUNTIFS('Leave log'!$A:$A,$A51,'Leave log'!$D:$D,"&lt;="&amp;M$3,'Leave log'!$E:$E,"&gt;="&amp;M$3,'Leave log'!$H:$H,"Approved")&gt;0,"X",""))</f>
      </c>
      <c r="N51">
        <f>IF(OR($A51="",N$3=""),"",IF(COUNTIFS('Leave log'!$A:$A,$A51,'Leave log'!$D:$D,"&lt;="&amp;N$3,'Leave log'!$E:$E,"&gt;="&amp;N$3,'Leave log'!$H:$H,"Approved")&gt;0,"X",""))</f>
      </c>
      <c r="O51">
        <f>IF(OR($A51="",O$3=""),"",IF(COUNTIFS('Leave log'!$A:$A,$A51,'Leave log'!$D:$D,"&lt;="&amp;O$3,'Leave log'!$E:$E,"&gt;="&amp;O$3,'Leave log'!$H:$H,"Approved")&gt;0,"X",""))</f>
      </c>
      <c r="P51">
        <f>IF(OR($A51="",P$3=""),"",IF(COUNTIFS('Leave log'!$A:$A,$A51,'Leave log'!$D:$D,"&lt;="&amp;P$3,'Leave log'!$E:$E,"&gt;="&amp;P$3,'Leave log'!$H:$H,"Approved")&gt;0,"X",""))</f>
      </c>
      <c r="Q51">
        <f>IF(OR($A51="",Q$3=""),"",IF(COUNTIFS('Leave log'!$A:$A,$A51,'Leave log'!$D:$D,"&lt;="&amp;Q$3,'Leave log'!$E:$E,"&gt;="&amp;Q$3,'Leave log'!$H:$H,"Approved")&gt;0,"X",""))</f>
      </c>
      <c r="R51">
        <f>IF(OR($A51="",R$3=""),"",IF(COUNTIFS('Leave log'!$A:$A,$A51,'Leave log'!$D:$D,"&lt;="&amp;R$3,'Leave log'!$E:$E,"&gt;="&amp;R$3,'Leave log'!$H:$H,"Approved")&gt;0,"X",""))</f>
      </c>
      <c r="S51">
        <f>IF(OR($A51="",S$3=""),"",IF(COUNTIFS('Leave log'!$A:$A,$A51,'Leave log'!$D:$D,"&lt;="&amp;S$3,'Leave log'!$E:$E,"&gt;="&amp;S$3,'Leave log'!$H:$H,"Approved")&gt;0,"X",""))</f>
      </c>
      <c r="T51">
        <f>IF(OR($A51="",T$3=""),"",IF(COUNTIFS('Leave log'!$A:$A,$A51,'Leave log'!$D:$D,"&lt;="&amp;T$3,'Leave log'!$E:$E,"&gt;="&amp;T$3,'Leave log'!$H:$H,"Approved")&gt;0,"X",""))</f>
      </c>
      <c r="U51">
        <f>IF(OR($A51="",U$3=""),"",IF(COUNTIFS('Leave log'!$A:$A,$A51,'Leave log'!$D:$D,"&lt;="&amp;U$3,'Leave log'!$E:$E,"&gt;="&amp;U$3,'Leave log'!$H:$H,"Approved")&gt;0,"X",""))</f>
      </c>
      <c r="V51">
        <f>IF(OR($A51="",V$3=""),"",IF(COUNTIFS('Leave log'!$A:$A,$A51,'Leave log'!$D:$D,"&lt;="&amp;V$3,'Leave log'!$E:$E,"&gt;="&amp;V$3,'Leave log'!$H:$H,"Approved")&gt;0,"X",""))</f>
      </c>
      <c r="W51">
        <f>IF(OR($A51="",W$3=""),"",IF(COUNTIFS('Leave log'!$A:$A,$A51,'Leave log'!$D:$D,"&lt;="&amp;W$3,'Leave log'!$E:$E,"&gt;="&amp;W$3,'Leave log'!$H:$H,"Approved")&gt;0,"X",""))</f>
      </c>
      <c r="X51">
        <f>IF(OR($A51="",X$3=""),"",IF(COUNTIFS('Leave log'!$A:$A,$A51,'Leave log'!$D:$D,"&lt;="&amp;X$3,'Leave log'!$E:$E,"&gt;="&amp;X$3,'Leave log'!$H:$H,"Approved")&gt;0,"X",""))</f>
      </c>
      <c r="Y51">
        <f>IF(OR($A51="",Y$3=""),"",IF(COUNTIFS('Leave log'!$A:$A,$A51,'Leave log'!$D:$D,"&lt;="&amp;Y$3,'Leave log'!$E:$E,"&gt;="&amp;Y$3,'Leave log'!$H:$H,"Approved")&gt;0,"X",""))</f>
      </c>
      <c r="Z51">
        <f>IF(OR($A51="",Z$3=""),"",IF(COUNTIFS('Leave log'!$A:$A,$A51,'Leave log'!$D:$D,"&lt;="&amp;Z$3,'Leave log'!$E:$E,"&gt;="&amp;Z$3,'Leave log'!$H:$H,"Approved")&gt;0,"X",""))</f>
      </c>
      <c r="AA51">
        <f>IF(OR($A51="",AA$3=""),"",IF(COUNTIFS('Leave log'!$A:$A,$A51,'Leave log'!$D:$D,"&lt;="&amp;AA$3,'Leave log'!$E:$E,"&gt;="&amp;AA$3,'Leave log'!$H:$H,"Approved")&gt;0,"X",""))</f>
      </c>
      <c r="AB51">
        <f>IF(OR($A51="",AB$3=""),"",IF(COUNTIFS('Leave log'!$A:$A,$A51,'Leave log'!$D:$D,"&lt;="&amp;AB$3,'Leave log'!$E:$E,"&gt;="&amp;AB$3,'Leave log'!$H:$H,"Approved")&gt;0,"X",""))</f>
      </c>
      <c r="AC51">
        <f>IF(OR($A51="",AC$3=""),"",IF(COUNTIFS('Leave log'!$A:$A,$A51,'Leave log'!$D:$D,"&lt;="&amp;AC$3,'Leave log'!$E:$E,"&gt;="&amp;AC$3,'Leave log'!$H:$H,"Approved")&gt;0,"X",""))</f>
      </c>
      <c r="AD51">
        <f>IF(OR($A51="",AD$3=""),"",IF(COUNTIFS('Leave log'!$A:$A,$A51,'Leave log'!$D:$D,"&lt;="&amp;AD$3,'Leave log'!$E:$E,"&gt;="&amp;AD$3,'Leave log'!$H:$H,"Approved")&gt;0,"X",""))</f>
      </c>
      <c r="AE51">
        <f>IF(OR($A51="",AE$3=""),"",IF(COUNTIFS('Leave log'!$A:$A,$A51,'Leave log'!$D:$D,"&lt;="&amp;AE$3,'Leave log'!$E:$E,"&gt;="&amp;AE$3,'Leave log'!$H:$H,"Approved")&gt;0,"X",""))</f>
      </c>
      <c r="AF51">
        <f>IF(OR($A51="",AF$3=""),"",IF(COUNTIFS('Leave log'!$A:$A,$A51,'Leave log'!$D:$D,"&lt;="&amp;AF$3,'Leave log'!$E:$E,"&gt;="&amp;AF$3,'Leave log'!$H:$H,"Approved")&gt;0,"X",""))</f>
      </c>
    </row>
    <row r="52" spans="1:32" x14ac:dyDescent="0.25">
      <c r="A52">
        <f>IF(Balances!A50="","",Balances!A50)</f>
      </c>
      <c r="B52">
        <f>IF(OR($A52="",B$3=""),"",IF(COUNTIFS('Leave log'!$A:$A,$A52,'Leave log'!$D:$D,"&lt;="&amp;B$3,'Leave log'!$E:$E,"&gt;="&amp;B$3,'Leave log'!$H:$H,"Approved")&gt;0,"X",""))</f>
      </c>
      <c r="C52">
        <f>IF(OR($A52="",C$3=""),"",IF(COUNTIFS('Leave log'!$A:$A,$A52,'Leave log'!$D:$D,"&lt;="&amp;C$3,'Leave log'!$E:$E,"&gt;="&amp;C$3,'Leave log'!$H:$H,"Approved")&gt;0,"X",""))</f>
      </c>
      <c r="D52">
        <f>IF(OR($A52="",D$3=""),"",IF(COUNTIFS('Leave log'!$A:$A,$A52,'Leave log'!$D:$D,"&lt;="&amp;D$3,'Leave log'!$E:$E,"&gt;="&amp;D$3,'Leave log'!$H:$H,"Approved")&gt;0,"X",""))</f>
      </c>
      <c r="E52">
        <f>IF(OR($A52="",E$3=""),"",IF(COUNTIFS('Leave log'!$A:$A,$A52,'Leave log'!$D:$D,"&lt;="&amp;E$3,'Leave log'!$E:$E,"&gt;="&amp;E$3,'Leave log'!$H:$H,"Approved")&gt;0,"X",""))</f>
      </c>
      <c r="F52">
        <f>IF(OR($A52="",F$3=""),"",IF(COUNTIFS('Leave log'!$A:$A,$A52,'Leave log'!$D:$D,"&lt;="&amp;F$3,'Leave log'!$E:$E,"&gt;="&amp;F$3,'Leave log'!$H:$H,"Approved")&gt;0,"X",""))</f>
      </c>
      <c r="G52">
        <f>IF(OR($A52="",G$3=""),"",IF(COUNTIFS('Leave log'!$A:$A,$A52,'Leave log'!$D:$D,"&lt;="&amp;G$3,'Leave log'!$E:$E,"&gt;="&amp;G$3,'Leave log'!$H:$H,"Approved")&gt;0,"X",""))</f>
      </c>
      <c r="H52">
        <f>IF(OR($A52="",H$3=""),"",IF(COUNTIFS('Leave log'!$A:$A,$A52,'Leave log'!$D:$D,"&lt;="&amp;H$3,'Leave log'!$E:$E,"&gt;="&amp;H$3,'Leave log'!$H:$H,"Approved")&gt;0,"X",""))</f>
      </c>
      <c r="I52">
        <f>IF(OR($A52="",I$3=""),"",IF(COUNTIFS('Leave log'!$A:$A,$A52,'Leave log'!$D:$D,"&lt;="&amp;I$3,'Leave log'!$E:$E,"&gt;="&amp;I$3,'Leave log'!$H:$H,"Approved")&gt;0,"X",""))</f>
      </c>
      <c r="J52">
        <f>IF(OR($A52="",J$3=""),"",IF(COUNTIFS('Leave log'!$A:$A,$A52,'Leave log'!$D:$D,"&lt;="&amp;J$3,'Leave log'!$E:$E,"&gt;="&amp;J$3,'Leave log'!$H:$H,"Approved")&gt;0,"X",""))</f>
      </c>
      <c r="K52">
        <f>IF(OR($A52="",K$3=""),"",IF(COUNTIFS('Leave log'!$A:$A,$A52,'Leave log'!$D:$D,"&lt;="&amp;K$3,'Leave log'!$E:$E,"&gt;="&amp;K$3,'Leave log'!$H:$H,"Approved")&gt;0,"X",""))</f>
      </c>
      <c r="L52">
        <f>IF(OR($A52="",L$3=""),"",IF(COUNTIFS('Leave log'!$A:$A,$A52,'Leave log'!$D:$D,"&lt;="&amp;L$3,'Leave log'!$E:$E,"&gt;="&amp;L$3,'Leave log'!$H:$H,"Approved")&gt;0,"X",""))</f>
      </c>
      <c r="M52">
        <f>IF(OR($A52="",M$3=""),"",IF(COUNTIFS('Leave log'!$A:$A,$A52,'Leave log'!$D:$D,"&lt;="&amp;M$3,'Leave log'!$E:$E,"&gt;="&amp;M$3,'Leave log'!$H:$H,"Approved")&gt;0,"X",""))</f>
      </c>
      <c r="N52">
        <f>IF(OR($A52="",N$3=""),"",IF(COUNTIFS('Leave log'!$A:$A,$A52,'Leave log'!$D:$D,"&lt;="&amp;N$3,'Leave log'!$E:$E,"&gt;="&amp;N$3,'Leave log'!$H:$H,"Approved")&gt;0,"X",""))</f>
      </c>
      <c r="O52">
        <f>IF(OR($A52="",O$3=""),"",IF(COUNTIFS('Leave log'!$A:$A,$A52,'Leave log'!$D:$D,"&lt;="&amp;O$3,'Leave log'!$E:$E,"&gt;="&amp;O$3,'Leave log'!$H:$H,"Approved")&gt;0,"X",""))</f>
      </c>
      <c r="P52">
        <f>IF(OR($A52="",P$3=""),"",IF(COUNTIFS('Leave log'!$A:$A,$A52,'Leave log'!$D:$D,"&lt;="&amp;P$3,'Leave log'!$E:$E,"&gt;="&amp;P$3,'Leave log'!$H:$H,"Approved")&gt;0,"X",""))</f>
      </c>
      <c r="Q52">
        <f>IF(OR($A52="",Q$3=""),"",IF(COUNTIFS('Leave log'!$A:$A,$A52,'Leave log'!$D:$D,"&lt;="&amp;Q$3,'Leave log'!$E:$E,"&gt;="&amp;Q$3,'Leave log'!$H:$H,"Approved")&gt;0,"X",""))</f>
      </c>
      <c r="R52">
        <f>IF(OR($A52="",R$3=""),"",IF(COUNTIFS('Leave log'!$A:$A,$A52,'Leave log'!$D:$D,"&lt;="&amp;R$3,'Leave log'!$E:$E,"&gt;="&amp;R$3,'Leave log'!$H:$H,"Approved")&gt;0,"X",""))</f>
      </c>
      <c r="S52">
        <f>IF(OR($A52="",S$3=""),"",IF(COUNTIFS('Leave log'!$A:$A,$A52,'Leave log'!$D:$D,"&lt;="&amp;S$3,'Leave log'!$E:$E,"&gt;="&amp;S$3,'Leave log'!$H:$H,"Approved")&gt;0,"X",""))</f>
      </c>
      <c r="T52">
        <f>IF(OR($A52="",T$3=""),"",IF(COUNTIFS('Leave log'!$A:$A,$A52,'Leave log'!$D:$D,"&lt;="&amp;T$3,'Leave log'!$E:$E,"&gt;="&amp;T$3,'Leave log'!$H:$H,"Approved")&gt;0,"X",""))</f>
      </c>
      <c r="U52">
        <f>IF(OR($A52="",U$3=""),"",IF(COUNTIFS('Leave log'!$A:$A,$A52,'Leave log'!$D:$D,"&lt;="&amp;U$3,'Leave log'!$E:$E,"&gt;="&amp;U$3,'Leave log'!$H:$H,"Approved")&gt;0,"X",""))</f>
      </c>
      <c r="V52">
        <f>IF(OR($A52="",V$3=""),"",IF(COUNTIFS('Leave log'!$A:$A,$A52,'Leave log'!$D:$D,"&lt;="&amp;V$3,'Leave log'!$E:$E,"&gt;="&amp;V$3,'Leave log'!$H:$H,"Approved")&gt;0,"X",""))</f>
      </c>
      <c r="W52">
        <f>IF(OR($A52="",W$3=""),"",IF(COUNTIFS('Leave log'!$A:$A,$A52,'Leave log'!$D:$D,"&lt;="&amp;W$3,'Leave log'!$E:$E,"&gt;="&amp;W$3,'Leave log'!$H:$H,"Approved")&gt;0,"X",""))</f>
      </c>
      <c r="X52">
        <f>IF(OR($A52="",X$3=""),"",IF(COUNTIFS('Leave log'!$A:$A,$A52,'Leave log'!$D:$D,"&lt;="&amp;X$3,'Leave log'!$E:$E,"&gt;="&amp;X$3,'Leave log'!$H:$H,"Approved")&gt;0,"X",""))</f>
      </c>
      <c r="Y52">
        <f>IF(OR($A52="",Y$3=""),"",IF(COUNTIFS('Leave log'!$A:$A,$A52,'Leave log'!$D:$D,"&lt;="&amp;Y$3,'Leave log'!$E:$E,"&gt;="&amp;Y$3,'Leave log'!$H:$H,"Approved")&gt;0,"X",""))</f>
      </c>
      <c r="Z52">
        <f>IF(OR($A52="",Z$3=""),"",IF(COUNTIFS('Leave log'!$A:$A,$A52,'Leave log'!$D:$D,"&lt;="&amp;Z$3,'Leave log'!$E:$E,"&gt;="&amp;Z$3,'Leave log'!$H:$H,"Approved")&gt;0,"X",""))</f>
      </c>
      <c r="AA52">
        <f>IF(OR($A52="",AA$3=""),"",IF(COUNTIFS('Leave log'!$A:$A,$A52,'Leave log'!$D:$D,"&lt;="&amp;AA$3,'Leave log'!$E:$E,"&gt;="&amp;AA$3,'Leave log'!$H:$H,"Approved")&gt;0,"X",""))</f>
      </c>
      <c r="AB52">
        <f>IF(OR($A52="",AB$3=""),"",IF(COUNTIFS('Leave log'!$A:$A,$A52,'Leave log'!$D:$D,"&lt;="&amp;AB$3,'Leave log'!$E:$E,"&gt;="&amp;AB$3,'Leave log'!$H:$H,"Approved")&gt;0,"X",""))</f>
      </c>
      <c r="AC52">
        <f>IF(OR($A52="",AC$3=""),"",IF(COUNTIFS('Leave log'!$A:$A,$A52,'Leave log'!$D:$D,"&lt;="&amp;AC$3,'Leave log'!$E:$E,"&gt;="&amp;AC$3,'Leave log'!$H:$H,"Approved")&gt;0,"X",""))</f>
      </c>
      <c r="AD52">
        <f>IF(OR($A52="",AD$3=""),"",IF(COUNTIFS('Leave log'!$A:$A,$A52,'Leave log'!$D:$D,"&lt;="&amp;AD$3,'Leave log'!$E:$E,"&gt;="&amp;AD$3,'Leave log'!$H:$H,"Approved")&gt;0,"X",""))</f>
      </c>
      <c r="AE52">
        <f>IF(OR($A52="",AE$3=""),"",IF(COUNTIFS('Leave log'!$A:$A,$A52,'Leave log'!$D:$D,"&lt;="&amp;AE$3,'Leave log'!$E:$E,"&gt;="&amp;AE$3,'Leave log'!$H:$H,"Approved")&gt;0,"X",""))</f>
      </c>
      <c r="AF52">
        <f>IF(OR($A52="",AF$3=""),"",IF(COUNTIFS('Leave log'!$A:$A,$A52,'Leave log'!$D:$D,"&lt;="&amp;AF$3,'Leave log'!$E:$E,"&gt;="&amp;AF$3,'Leave log'!$H:$H,"Approved")&gt;0,"X",""))</f>
      </c>
    </row>
    <row r="53" spans="1:32" x14ac:dyDescent="0.25">
      <c r="A53">
        <f>IF(Balances!A51="","",Balances!A51)</f>
      </c>
      <c r="B53">
        <f>IF(OR($A53="",B$3=""),"",IF(COUNTIFS('Leave log'!$A:$A,$A53,'Leave log'!$D:$D,"&lt;="&amp;B$3,'Leave log'!$E:$E,"&gt;="&amp;B$3,'Leave log'!$H:$H,"Approved")&gt;0,"X",""))</f>
      </c>
      <c r="C53">
        <f>IF(OR($A53="",C$3=""),"",IF(COUNTIFS('Leave log'!$A:$A,$A53,'Leave log'!$D:$D,"&lt;="&amp;C$3,'Leave log'!$E:$E,"&gt;="&amp;C$3,'Leave log'!$H:$H,"Approved")&gt;0,"X",""))</f>
      </c>
      <c r="D53">
        <f>IF(OR($A53="",D$3=""),"",IF(COUNTIFS('Leave log'!$A:$A,$A53,'Leave log'!$D:$D,"&lt;="&amp;D$3,'Leave log'!$E:$E,"&gt;="&amp;D$3,'Leave log'!$H:$H,"Approved")&gt;0,"X",""))</f>
      </c>
      <c r="E53">
        <f>IF(OR($A53="",E$3=""),"",IF(COUNTIFS('Leave log'!$A:$A,$A53,'Leave log'!$D:$D,"&lt;="&amp;E$3,'Leave log'!$E:$E,"&gt;="&amp;E$3,'Leave log'!$H:$H,"Approved")&gt;0,"X",""))</f>
      </c>
      <c r="F53">
        <f>IF(OR($A53="",F$3=""),"",IF(COUNTIFS('Leave log'!$A:$A,$A53,'Leave log'!$D:$D,"&lt;="&amp;F$3,'Leave log'!$E:$E,"&gt;="&amp;F$3,'Leave log'!$H:$H,"Approved")&gt;0,"X",""))</f>
      </c>
      <c r="G53">
        <f>IF(OR($A53="",G$3=""),"",IF(COUNTIFS('Leave log'!$A:$A,$A53,'Leave log'!$D:$D,"&lt;="&amp;G$3,'Leave log'!$E:$E,"&gt;="&amp;G$3,'Leave log'!$H:$H,"Approved")&gt;0,"X",""))</f>
      </c>
      <c r="H53">
        <f>IF(OR($A53="",H$3=""),"",IF(COUNTIFS('Leave log'!$A:$A,$A53,'Leave log'!$D:$D,"&lt;="&amp;H$3,'Leave log'!$E:$E,"&gt;="&amp;H$3,'Leave log'!$H:$H,"Approved")&gt;0,"X",""))</f>
      </c>
      <c r="I53">
        <f>IF(OR($A53="",I$3=""),"",IF(COUNTIFS('Leave log'!$A:$A,$A53,'Leave log'!$D:$D,"&lt;="&amp;I$3,'Leave log'!$E:$E,"&gt;="&amp;I$3,'Leave log'!$H:$H,"Approved")&gt;0,"X",""))</f>
      </c>
      <c r="J53">
        <f>IF(OR($A53="",J$3=""),"",IF(COUNTIFS('Leave log'!$A:$A,$A53,'Leave log'!$D:$D,"&lt;="&amp;J$3,'Leave log'!$E:$E,"&gt;="&amp;J$3,'Leave log'!$H:$H,"Approved")&gt;0,"X",""))</f>
      </c>
      <c r="K53">
        <f>IF(OR($A53="",K$3=""),"",IF(COUNTIFS('Leave log'!$A:$A,$A53,'Leave log'!$D:$D,"&lt;="&amp;K$3,'Leave log'!$E:$E,"&gt;="&amp;K$3,'Leave log'!$H:$H,"Approved")&gt;0,"X",""))</f>
      </c>
      <c r="L53">
        <f>IF(OR($A53="",L$3=""),"",IF(COUNTIFS('Leave log'!$A:$A,$A53,'Leave log'!$D:$D,"&lt;="&amp;L$3,'Leave log'!$E:$E,"&gt;="&amp;L$3,'Leave log'!$H:$H,"Approved")&gt;0,"X",""))</f>
      </c>
      <c r="M53">
        <f>IF(OR($A53="",M$3=""),"",IF(COUNTIFS('Leave log'!$A:$A,$A53,'Leave log'!$D:$D,"&lt;="&amp;M$3,'Leave log'!$E:$E,"&gt;="&amp;M$3,'Leave log'!$H:$H,"Approved")&gt;0,"X",""))</f>
      </c>
      <c r="N53">
        <f>IF(OR($A53="",N$3=""),"",IF(COUNTIFS('Leave log'!$A:$A,$A53,'Leave log'!$D:$D,"&lt;="&amp;N$3,'Leave log'!$E:$E,"&gt;="&amp;N$3,'Leave log'!$H:$H,"Approved")&gt;0,"X",""))</f>
      </c>
      <c r="O53">
        <f>IF(OR($A53="",O$3=""),"",IF(COUNTIFS('Leave log'!$A:$A,$A53,'Leave log'!$D:$D,"&lt;="&amp;O$3,'Leave log'!$E:$E,"&gt;="&amp;O$3,'Leave log'!$H:$H,"Approved")&gt;0,"X",""))</f>
      </c>
      <c r="P53">
        <f>IF(OR($A53="",P$3=""),"",IF(COUNTIFS('Leave log'!$A:$A,$A53,'Leave log'!$D:$D,"&lt;="&amp;P$3,'Leave log'!$E:$E,"&gt;="&amp;P$3,'Leave log'!$H:$H,"Approved")&gt;0,"X",""))</f>
      </c>
      <c r="Q53">
        <f>IF(OR($A53="",Q$3=""),"",IF(COUNTIFS('Leave log'!$A:$A,$A53,'Leave log'!$D:$D,"&lt;="&amp;Q$3,'Leave log'!$E:$E,"&gt;="&amp;Q$3,'Leave log'!$H:$H,"Approved")&gt;0,"X",""))</f>
      </c>
      <c r="R53">
        <f>IF(OR($A53="",R$3=""),"",IF(COUNTIFS('Leave log'!$A:$A,$A53,'Leave log'!$D:$D,"&lt;="&amp;R$3,'Leave log'!$E:$E,"&gt;="&amp;R$3,'Leave log'!$H:$H,"Approved")&gt;0,"X",""))</f>
      </c>
      <c r="S53">
        <f>IF(OR($A53="",S$3=""),"",IF(COUNTIFS('Leave log'!$A:$A,$A53,'Leave log'!$D:$D,"&lt;="&amp;S$3,'Leave log'!$E:$E,"&gt;="&amp;S$3,'Leave log'!$H:$H,"Approved")&gt;0,"X",""))</f>
      </c>
      <c r="T53">
        <f>IF(OR($A53="",T$3=""),"",IF(COUNTIFS('Leave log'!$A:$A,$A53,'Leave log'!$D:$D,"&lt;="&amp;T$3,'Leave log'!$E:$E,"&gt;="&amp;T$3,'Leave log'!$H:$H,"Approved")&gt;0,"X",""))</f>
      </c>
      <c r="U53">
        <f>IF(OR($A53="",U$3=""),"",IF(COUNTIFS('Leave log'!$A:$A,$A53,'Leave log'!$D:$D,"&lt;="&amp;U$3,'Leave log'!$E:$E,"&gt;="&amp;U$3,'Leave log'!$H:$H,"Approved")&gt;0,"X",""))</f>
      </c>
      <c r="V53">
        <f>IF(OR($A53="",V$3=""),"",IF(COUNTIFS('Leave log'!$A:$A,$A53,'Leave log'!$D:$D,"&lt;="&amp;V$3,'Leave log'!$E:$E,"&gt;="&amp;V$3,'Leave log'!$H:$H,"Approved")&gt;0,"X",""))</f>
      </c>
      <c r="W53">
        <f>IF(OR($A53="",W$3=""),"",IF(COUNTIFS('Leave log'!$A:$A,$A53,'Leave log'!$D:$D,"&lt;="&amp;W$3,'Leave log'!$E:$E,"&gt;="&amp;W$3,'Leave log'!$H:$H,"Approved")&gt;0,"X",""))</f>
      </c>
      <c r="X53">
        <f>IF(OR($A53="",X$3=""),"",IF(COUNTIFS('Leave log'!$A:$A,$A53,'Leave log'!$D:$D,"&lt;="&amp;X$3,'Leave log'!$E:$E,"&gt;="&amp;X$3,'Leave log'!$H:$H,"Approved")&gt;0,"X",""))</f>
      </c>
      <c r="Y53">
        <f>IF(OR($A53="",Y$3=""),"",IF(COUNTIFS('Leave log'!$A:$A,$A53,'Leave log'!$D:$D,"&lt;="&amp;Y$3,'Leave log'!$E:$E,"&gt;="&amp;Y$3,'Leave log'!$H:$H,"Approved")&gt;0,"X",""))</f>
      </c>
      <c r="Z53">
        <f>IF(OR($A53="",Z$3=""),"",IF(COUNTIFS('Leave log'!$A:$A,$A53,'Leave log'!$D:$D,"&lt;="&amp;Z$3,'Leave log'!$E:$E,"&gt;="&amp;Z$3,'Leave log'!$H:$H,"Approved")&gt;0,"X",""))</f>
      </c>
      <c r="AA53">
        <f>IF(OR($A53="",AA$3=""),"",IF(COUNTIFS('Leave log'!$A:$A,$A53,'Leave log'!$D:$D,"&lt;="&amp;AA$3,'Leave log'!$E:$E,"&gt;="&amp;AA$3,'Leave log'!$H:$H,"Approved")&gt;0,"X",""))</f>
      </c>
      <c r="AB53">
        <f>IF(OR($A53="",AB$3=""),"",IF(COUNTIFS('Leave log'!$A:$A,$A53,'Leave log'!$D:$D,"&lt;="&amp;AB$3,'Leave log'!$E:$E,"&gt;="&amp;AB$3,'Leave log'!$H:$H,"Approved")&gt;0,"X",""))</f>
      </c>
      <c r="AC53">
        <f>IF(OR($A53="",AC$3=""),"",IF(COUNTIFS('Leave log'!$A:$A,$A53,'Leave log'!$D:$D,"&lt;="&amp;AC$3,'Leave log'!$E:$E,"&gt;="&amp;AC$3,'Leave log'!$H:$H,"Approved")&gt;0,"X",""))</f>
      </c>
      <c r="AD53">
        <f>IF(OR($A53="",AD$3=""),"",IF(COUNTIFS('Leave log'!$A:$A,$A53,'Leave log'!$D:$D,"&lt;="&amp;AD$3,'Leave log'!$E:$E,"&gt;="&amp;AD$3,'Leave log'!$H:$H,"Approved")&gt;0,"X",""))</f>
      </c>
      <c r="AE53">
        <f>IF(OR($A53="",AE$3=""),"",IF(COUNTIFS('Leave log'!$A:$A,$A53,'Leave log'!$D:$D,"&lt;="&amp;AE$3,'Leave log'!$E:$E,"&gt;="&amp;AE$3,'Leave log'!$H:$H,"Approved")&gt;0,"X",""))</f>
      </c>
      <c r="AF53">
        <f>IF(OR($A53="",AF$3=""),"",IF(COUNTIFS('Leave log'!$A:$A,$A53,'Leave log'!$D:$D,"&lt;="&amp;AF$3,'Leave log'!$E:$E,"&gt;="&amp;AF$3,'Leave log'!$H:$H,"Approved")&gt;0,"X",""))</f>
      </c>
    </row>
  </sheetData>
  <conditionalFormatting sqref="B4:AF53">
    <cfRule type="cellIs" dxfId="0" priority="1" operator="equal">
      <formula>"X"</formula>
    </cfRule>
    <cfRule type="expression" dxfId="1" priority="2">
      <formula>AND(B$3&lt;&gt;"",MID(Settings!$B$3,WEEKDAY(B$3,2),1)="1")</formula>
    </cfRule>
  </conditionalFormatting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7"/>
  <sheetFormatPr defaultRowHeight="15" outlineLevelRow="0" outlineLevelCol="0" x14ac:dyDescent="55"/>
  <cols>
    <col min="1" max="1" width="16" style="2" customWidth="1"/>
    <col min="2" max="2" width="44" customWidth="1"/>
  </cols>
  <sheetData>
    <row r="1" spans="1:4" s="3" customFormat="1" x14ac:dyDescent="0.25">
      <c r="A1" s="6" t="s">
        <v>31</v>
      </c>
      <c r="B1" s="3" t="s">
        <v>32</v>
      </c>
      <c r="D1" s="3" t="s">
        <v>33</v>
      </c>
    </row>
    <row r="2" spans="1:2" x14ac:dyDescent="0.25">
      <c r="A2" s="2">
        <v>46023</v>
      </c>
      <c r="B2" t="s">
        <v>34</v>
      </c>
    </row>
    <row r="3" spans="1:2" x14ac:dyDescent="0.25">
      <c r="A3" s="2">
        <v>46115</v>
      </c>
      <c r="B3" t="s">
        <v>35</v>
      </c>
    </row>
    <row r="4" spans="1:2" x14ac:dyDescent="0.25">
      <c r="A4" s="2">
        <v>46118</v>
      </c>
      <c r="B4" t="s">
        <v>36</v>
      </c>
    </row>
    <row r="5" spans="1:2" x14ac:dyDescent="0.25">
      <c r="A5" s="2">
        <v>46146</v>
      </c>
      <c r="B5" t="s">
        <v>37</v>
      </c>
    </row>
    <row r="6" spans="1:2" x14ac:dyDescent="0.25">
      <c r="A6" s="2">
        <v>46167</v>
      </c>
      <c r="B6" t="s">
        <v>38</v>
      </c>
    </row>
    <row r="7" spans="1:2" x14ac:dyDescent="0.25">
      <c r="A7" s="2">
        <v>46265</v>
      </c>
      <c r="B7" t="s">
        <v>39</v>
      </c>
    </row>
    <row r="8" spans="1:2" x14ac:dyDescent="0.25">
      <c r="A8" s="2">
        <v>46381</v>
      </c>
      <c r="B8" t="s">
        <v>40</v>
      </c>
    </row>
    <row r="9" spans="1:2" x14ac:dyDescent="0.25">
      <c r="A9" s="2">
        <v>46384</v>
      </c>
      <c r="B9" t="s">
        <v>41</v>
      </c>
    </row>
    <row r="10" spans="1:2" x14ac:dyDescent="0.25">
      <c r="A10" s="2">
        <v>46388</v>
      </c>
      <c r="B10" t="s">
        <v>34</v>
      </c>
    </row>
    <row r="11" spans="1:2" x14ac:dyDescent="0.25">
      <c r="A11" s="2">
        <v>46472</v>
      </c>
      <c r="B11" t="s">
        <v>35</v>
      </c>
    </row>
    <row r="12" spans="1:2" x14ac:dyDescent="0.25">
      <c r="A12" s="2">
        <v>46475</v>
      </c>
      <c r="B12" t="s">
        <v>36</v>
      </c>
    </row>
    <row r="13" spans="1:2" x14ac:dyDescent="0.25">
      <c r="A13" s="2">
        <v>46510</v>
      </c>
      <c r="B13" t="s">
        <v>37</v>
      </c>
    </row>
    <row r="14" spans="1:2" x14ac:dyDescent="0.25">
      <c r="A14" s="2">
        <v>46538</v>
      </c>
      <c r="B14" t="s">
        <v>38</v>
      </c>
    </row>
    <row r="15" spans="1:2" x14ac:dyDescent="0.25">
      <c r="A15" s="2">
        <v>46629</v>
      </c>
      <c r="B15" t="s">
        <v>39</v>
      </c>
    </row>
    <row r="16" spans="1:2" x14ac:dyDescent="0.25">
      <c r="A16" s="2">
        <v>46748</v>
      </c>
      <c r="B16" t="s">
        <v>42</v>
      </c>
    </row>
    <row r="17" spans="1:2" x14ac:dyDescent="0.25">
      <c r="A17" s="2">
        <v>46749</v>
      </c>
      <c r="B17" t="s">
        <v>41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"/>
  <sheetFormatPr defaultRowHeight="15" outlineLevelRow="0" outlineLevelCol="0" x14ac:dyDescent="55"/>
  <cols>
    <col min="1" max="1" width="30" customWidth="1"/>
    <col min="2" max="2" width="16" customWidth="1"/>
    <col min="3" max="3" width="70" customWidth="1"/>
  </cols>
  <sheetData>
    <row r="1" spans="1:3" s="3" customFormat="1" x14ac:dyDescent="0.25">
      <c r="A1" s="3" t="s">
        <v>43</v>
      </c>
      <c r="B1" s="3" t="s">
        <v>44</v>
      </c>
      <c r="C1" s="3" t="s">
        <v>45</v>
      </c>
    </row>
    <row r="2" spans="1:3" x14ac:dyDescent="0.25">
      <c r="A2" t="s">
        <v>46</v>
      </c>
      <c r="B2" s="2">
        <v>46023</v>
      </c>
      <c r="C2" t="s">
        <v>47</v>
      </c>
    </row>
    <row r="3" spans="1:3" x14ac:dyDescent="0.25">
      <c r="A3" t="s">
        <v>48</v>
      </c>
      <c r="B3" s="7" t="s">
        <v>49</v>
      </c>
      <c r="C3" t="s">
        <v>50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5"/>
  <sheetFormatPr defaultRowHeight="15" outlineLevelRow="0" outlineLevelCol="0" x14ac:dyDescent="55"/>
  <cols>
    <col min="1" max="1" width="20" customWidth="1"/>
    <col min="2" max="2" width="12" customWidth="1"/>
    <col min="3" max="3" width="10" customWidth="1"/>
  </cols>
  <sheetData>
    <row r="1" spans="1:3" s="3" customFormat="1" x14ac:dyDescent="0.25">
      <c r="A1" s="3" t="s">
        <v>51</v>
      </c>
      <c r="B1" s="3" t="s">
        <v>7</v>
      </c>
      <c r="C1" s="3" t="s">
        <v>5</v>
      </c>
    </row>
    <row r="2" spans="1:3" x14ac:dyDescent="0.25">
      <c r="A2" t="s">
        <v>11</v>
      </c>
      <c r="B2" t="s">
        <v>20</v>
      </c>
      <c r="C2" t="s">
        <v>12</v>
      </c>
    </row>
    <row r="3" spans="1:3" x14ac:dyDescent="0.25">
      <c r="A3" t="s">
        <v>17</v>
      </c>
      <c r="B3" t="s">
        <v>13</v>
      </c>
      <c r="C3" t="s">
        <v>22</v>
      </c>
    </row>
    <row r="4" spans="1:3" x14ac:dyDescent="0.25">
      <c r="A4" t="s">
        <v>52</v>
      </c>
      <c r="B4" t="s">
        <v>53</v>
      </c>
    </row>
    <row r="5" spans="1:3" x14ac:dyDescent="0.25">
      <c r="A5" t="s">
        <v>54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Leave log</vt:lpstr>
      <vt:lpstr>Balances</vt:lpstr>
      <vt:lpstr>Calendar</vt:lpstr>
      <vt:lpstr>Holidays</vt:lpstr>
      <vt:lpstr>Settings</vt:lpstr>
      <vt:lpstr>Lists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Absenca</dc:creator>
  <dc:title/>
  <dc:subject/>
  <dc:description/>
  <cp:keywords/>
  <cp:category/>
  <cp:lastModifiedBy>Unknown</cp:lastModifiedBy>
  <dcterms:created xsi:type="dcterms:W3CDTF">2026-10-23T15:38:51Z</dcterms:created>
  <dcterms:modified xsi:type="dcterms:W3CDTF">2026-10-23T15:38:51Z</dcterms:modified>
</cp:coreProperties>
</file>